
<file path=[Content_Types].xml><?xml version="1.0" encoding="utf-8"?>
<Types xmlns="http://schemas.openxmlformats.org/package/2006/content-types">
  <Default Extension="bin" ContentType="application/vnd.openxmlformats-officedocument.spreadsheetml.printerSettings"/>
  <Default Extension="png" ContentType="image/png"/>
  <Default Extension="wmf" ContentType="image/x-wmf"/>
  <Default Extension="emf" ContentType="image/x-emf"/>
  <Default Extension="svg" ContentType="image/svg+xml"/>
  <Default Extension="tiff" ContentType="image/tiff"/>
  <Default Extension="tif" ContentType="image/tiff"/>
  <Default Extension="jpeg" ContentType="image/jpeg"/>
  <Default Extension="bmp" ContentType="application/x-bmp"/>
  <Default Extension="rels" ContentType="application/vnd.openxmlformats-package.relationships+xml"/>
  <Default Extension="xml" ContentType="application/xml"/>
  <Default Extension="data" ContentType="application/vnd.openxmlformats-officedocument.model+data"/>
  <Default Extension="vml" ContentType="application/vnd.openxmlformats-officedocument.vmlDrawing"/>
  <Default Extension="gif" ContentType="image/gif"/>
  <Default Extension="jpg" ContentType="image/jpeg"/>
  <Override PartName="/xl/worksheets/sheet28.xml" ContentType="application/vnd.openxmlformats-officedocument.spreadsheetml.worksheet+xml"/>
  <Override PartName="/xl/drawings/drawing12.xml" ContentType="application/vnd.openxmlformats-officedocument.drawing+xml"/>
  <Override PartName="/xl/worksheets/sheet29.xml" ContentType="application/vnd.openxmlformats-officedocument.spreadsheetml.worksheet+xml"/>
  <Override PartName="/xl/worksheets/sheet5.xml" ContentType="application/vnd.openxmlformats-officedocument.spreadsheetml.worksheet+xml"/>
  <Override PartName="/xl/worksheets/sheet17.xml" ContentType="application/vnd.openxmlformats-officedocument.spreadsheetml.worksheet+xml"/>
  <Override PartName="/xl/drawings/drawing3.xml" ContentType="application/vnd.openxmlformats-officedocument.drawing+xml"/>
  <Override PartName="/xl/drawings/drawing4.xml" ContentType="application/vnd.openxmlformats-officedocument.drawing+xml"/>
  <Override PartName="/xl/worksheets/sheet19.xml" ContentType="application/vnd.openxmlformats-officedocument.spreadsheetml.worksheet+xml"/>
  <Override PartName="/xl/worksheets/sheet23.xml" ContentType="application/vnd.openxmlformats-officedocument.spreadsheetml.worksheet+xml"/>
  <Override PartName="/xl/worksheets/sheet27.xml" ContentType="application/vnd.openxmlformats-officedocument.spreadsheetml.worksheet+xml"/>
  <Override PartName="/xl/worksheets/sheet4.xml" ContentType="application/vnd.openxmlformats-officedocument.spreadsheetml.worksheet+xml"/>
  <Override PartName="/xl/drawings/drawing6.xml" ContentType="application/vnd.openxmlformats-officedocument.drawing+xml"/>
  <Override PartName="/xl/worksheets/sheet26.xml" ContentType="application/vnd.openxmlformats-officedocument.spreadsheetml.worksheet+xml"/>
  <Override PartName="/xl/drawings/drawing13.xml" ContentType="application/vnd.openxmlformats-officedocument.drawing+xml"/>
  <Override PartName="/xl/worksheets/sheet13.xml" ContentType="application/vnd.openxmlformats-officedocument.spreadsheetml.worksheet+xml"/>
  <Override PartName="/xl/sharedStrings.xml" ContentType="application/vnd.openxmlformats-officedocument.spreadsheetml.sharedStrings+xml"/>
  <Override PartName="/xl/styles.xml" ContentType="application/vnd.openxmlformats-officedocument.spreadsheetml.styles+xml"/>
  <Override PartName="/xl/worksheets/sheet32.xml" ContentType="application/vnd.openxmlformats-officedocument.spreadsheetml.worksheet+xml"/>
  <Override PartName="/docProps/core.xml" ContentType="application/vnd.openxmlformats-package.core-properties+xml"/>
  <Override PartName="/xl/worksheets/sheet1.xml" ContentType="application/vnd.openxmlformats-officedocument.spreadsheetml.worksheet+xml"/>
  <Override PartName="/xl/worksheets/sheet24.xml" ContentType="application/vnd.openxmlformats-officedocument.spreadsheetml.worksheet+xml"/>
  <Override PartName="/xl/worksheets/sheet11.xml" ContentType="application/vnd.openxmlformats-officedocument.spreadsheetml.worksheet+xml"/>
  <Override PartName="/xl/drawings/drawing7.xml" ContentType="application/vnd.openxmlformats-officedocument.drawing+xml"/>
  <Override PartName="/xl/drawings/drawing8.xml" ContentType="application/vnd.openxmlformats-officedocument.drawing+xml"/>
  <Override PartName="/xl/worksheets/sheet30.xml" ContentType="application/vnd.openxmlformats-officedocument.spreadsheetml.worksheet+xml"/>
  <Override PartName="/xl/worksheets/sheet14.xml" ContentType="application/vnd.openxmlformats-officedocument.spreadsheetml.worksheet+xml"/>
  <Override PartName="/xl/worksheets/sheet8.xml" ContentType="application/vnd.openxmlformats-officedocument.spreadsheetml.worksheet+xml"/>
  <Override PartName="/docProps/app.xml" ContentType="application/vnd.openxmlformats-officedocument.extended-properties+xml"/>
  <Override PartName="/xl/drawings/drawing2.xml" ContentType="application/vnd.openxmlformats-officedocument.drawing+xml"/>
  <Override PartName="/xl/worksheets/sheet20.xml" ContentType="application/vnd.openxmlformats-officedocument.spreadsheetml.worksheet+xml"/>
  <Override PartName="/xl/worksheets/sheet3.xml" ContentType="application/vnd.openxmlformats-officedocument.spreadsheetml.worksheet+xml"/>
  <Override PartName="/xl/drawings/drawing11.xml" ContentType="application/vnd.openxmlformats-officedocument.drawing+xml"/>
  <Override PartName="/xl/worksheets/sheet10.xml" ContentType="application/vnd.openxmlformats-officedocument.spreadsheetml.worksheet+xml"/>
  <Override PartName="/xl/theme/theme1.xml" ContentType="application/vnd.openxmlformats-officedocument.theme+xml"/>
  <Override PartName="/xl/worksheets/sheet25.xml" ContentType="application/vnd.openxmlformats-officedocument.spreadsheetml.worksheet+xml"/>
  <Override PartName="/xl/drawings/drawing10.xml" ContentType="application/vnd.openxmlformats-officedocument.drawing+xml"/>
  <Override PartName="/xl/worksheets/sheet16.xml" ContentType="application/vnd.openxmlformats-officedocument.spreadsheetml.worksheet+xml"/>
  <Override PartName="/xl/worksheets/sheet31.xml" ContentType="application/vnd.openxmlformats-officedocument.spreadsheetml.worksheet+xml"/>
  <Override PartName="/xl/worksheets/sheet22.xml" ContentType="application/vnd.openxmlformats-officedocument.spreadsheetml.worksheet+xml"/>
  <Override PartName="/xl/worksheets/sheet7.xml" ContentType="application/vnd.openxmlformats-officedocument.spreadsheetml.worksheet+xml"/>
  <Override PartName="/xl/worksheets/sheet18.xml" ContentType="application/vnd.openxmlformats-officedocument.spreadsheetml.worksheet+xml"/>
  <Override PartName="/xl/drawings/drawing1.xml" ContentType="application/vnd.openxmlformats-officedocument.drawing+xml"/>
  <Override PartName="/xl/worksheets/sheet6.xml" ContentType="application/vnd.openxmlformats-officedocument.spreadsheetml.worksheet+xml"/>
  <Override PartName="/xl/worksheets/sheet9.xml" ContentType="application/vnd.openxmlformats-officedocument.spreadsheetml.worksheet+xml"/>
  <Override PartName="/xl/workbook.xml" ContentType="application/vnd.openxmlformats-officedocument.spreadsheetml.sheet.main+xml"/>
  <Override PartName="/xl/worksheets/sheet2.xml" ContentType="application/vnd.openxmlformats-officedocument.spreadsheetml.worksheet+xml"/>
  <Override PartName="/xl/worksheets/sheet15.xml" ContentType="application/vnd.openxmlformats-officedocument.spreadsheetml.worksheet+xml"/>
  <Override PartName="/xl/worksheets/sheet12.xml" ContentType="application/vnd.openxmlformats-officedocument.spreadsheetml.worksheet+xml"/>
  <Override PartName="/xl/drawings/drawing5.xml" ContentType="application/vnd.openxmlformats-officedocument.drawing+xml"/>
  <Override PartName="/xl/worksheets/sheet21.xml" ContentType="application/vnd.openxmlformats-officedocument.spreadsheetml.worksheet+xml"/>
  <Override PartName="/xl/drawings/drawing9.xml" ContentType="application/vnd.openxmlformats-officedocument.drawing+xml"/>
</Types>
</file>

<file path=_rels/.rels><?xml version="1.0" encoding="UTF-8" standalone="yes"?>
<Relationships
    xmlns="http://schemas.openxmlformats.org/package/2006/relationships"><Relationship Id="rId1" Type="http://schemas.openxmlformats.org/officeDocument/2006/relationships/extended-properties" Target="docProps/app.xml"/><Relationship Id="rId3" Type="http://schemas.openxmlformats.org/officeDocument/2006/relationships/officeDocument" Target="xl/workbook.xml"/><Relationship Id="rId2" Type="http://schemas.openxmlformats.org/package/2006/relationships/metadata/core-properties" Target="docProps/core.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1"/>
  <workbookPr/>
  <bookViews>
    <workbookView xWindow="2680" yWindow="1500" windowWidth="28240" windowHeight="17440" xr2:uid="{752BAC88-3D22-6345-9E5D-6A586CA68B77}"/>
  </bookViews>
  <sheets>
    <sheet name="总览" sheetId="1" r:id="rId1"/>
    <sheet name="138" sheetId="2" r:id="rId2"/>
    <sheet name="120" sheetId="3" r:id="rId3"/>
    <sheet name="111" sheetId="4" r:id="rId4"/>
    <sheet name="1" sheetId="5" r:id="rId5"/>
    <sheet name="7" sheetId="6" r:id="rId6"/>
    <sheet name="9" sheetId="7" r:id="rId7"/>
    <sheet name="13" sheetId="8" r:id="rId8"/>
    <sheet name="14" sheetId="9" r:id="rId9"/>
    <sheet name="17" sheetId="10" r:id="rId10"/>
    <sheet name="19" sheetId="11" r:id="rId11"/>
    <sheet name="23" sheetId="12" r:id="rId12"/>
    <sheet name="27" sheetId="13" r:id="rId13"/>
    <sheet name="28" sheetId="14" r:id="rId14"/>
    <sheet name="30" sheetId="15" r:id="rId15"/>
    <sheet name="32" sheetId="16" r:id="rId16"/>
    <sheet name="34" sheetId="17" r:id="rId17"/>
    <sheet name="35" sheetId="18" r:id="rId18"/>
    <sheet name="36" sheetId="19" r:id="rId19"/>
    <sheet name="40" sheetId="20" r:id="rId20"/>
    <sheet name="50" sheetId="21" r:id="rId21"/>
    <sheet name="51" sheetId="22" r:id="rId22"/>
    <sheet name="56" sheetId="23" r:id="rId23"/>
    <sheet name="69" sheetId="24" r:id="rId24"/>
    <sheet name="76" sheetId="25" r:id="rId25"/>
    <sheet name="79" sheetId="26" r:id="rId26"/>
    <sheet name="81" sheetId="27" r:id="rId27"/>
    <sheet name="87" sheetId="28" r:id="rId28"/>
    <sheet name="89" sheetId="29" r:id="rId29"/>
    <sheet name="95" sheetId="30" r:id="rId30"/>
    <sheet name="101" sheetId="31" r:id="rId31"/>
    <sheet name="104" sheetId="32" r:id="rId32"/>
  </sheets>
  <calcPr calcId="0"/>
</workbook>
</file>

<file path=xl/sharedStrings.xml><?xml version="1.0" encoding="utf-8"?>
<sst xmlns="http://schemas.openxmlformats.org/spreadsheetml/2006/main">
  <si>
    <t>序号</t>
  </si>
  <si>
    <t>标题</t>
  </si>
  <si>
    <t>北京时间</t>
  </si>
  <si>
    <t>更新人员</t>
  </si>
  <si>
    <t>类型</t>
  </si>
  <si>
    <t>前端</t>
  </si>
  <si>
    <t>是否需要
复盘</t>
  </si>
  <si>
    <t>复盘结论</t>
  </si>
  <si>
    <t>备注</t>
  </si>
  <si>
    <t>隐藏列</t>
  </si>
  <si>
    <t>巴西H5上线 (2025/04/02 14:00:00) 更新内容：
15款新PP游戏上线</t>
  </si>
  <si>
    <t>李欣</t>
  </si>
  <si>
    <t>功能优化</t>
  </si>
  <si>
    <t>H5</t>
  </si>
  <si>
    <t>否</t>
  </si>
  <si>
    <t>15款新PP游戏上线</t>
  </si>
  <si>
    <t>巴西H5上线 (2025/03/31 14:30:00) 更新内容：
1、uc h5服务器（linux版本） 热更功能 修复版本 全量发布
【影响范围】：全渠道</t>
  </si>
  <si>
    <t>谢国良</t>
  </si>
  <si>
    <t>1、uc h5服务器（linux版本） 热更功能 修复版本 全量发布
【影响范围】：全渠道</t>
  </si>
  <si>
    <t>巴西H5上线 (2025/03/26 14:35:00) 更新内容：
1、添加fb绑定功能
ꔷ 【影响范围】：渠道: H5BR1XAPKNEW_001, H5BRCAAPKNEW_001, H5BRUNIAPKNEW_001</t>
  </si>
  <si>
    <t>1、添加fb绑定功能
ꔷ 【影响范围】：渠道: H5BR1XAPKNEW_001, H5BRCAAPKNEW_001, H5BRUNIAPKNEW_001</t>
  </si>
  <si>
    <t>巴西H5上线 (2025/03/26 11:00:00) 更新内容：
PG，PP游戏RTP调整
1、回合倍数配置改为调整之前的版本
2、税收改为赢取2%
3、游戏参数+3 改为+0</t>
  </si>
  <si>
    <t>PG，PP游戏RTP调整
1、回合倍数配置改为调整之前的版本
2、税收改为赢取2%
3、游戏参数+3 改为+0</t>
  </si>
  <si>
    <t>巴西H5上线 (2025/03/25 19:20:00) 更新内容：
野牛游戏普通模式两个金币不再赠送5次免费。</t>
  </si>
  <si>
    <t>郑燕飞</t>
  </si>
  <si>
    <t>野牛游戏普通模式两个金币不再赠送5次免费。</t>
  </si>
  <si>
    <t>巴西H5上线 (2025/03/24 14:25:00) 更新内容：
DB更新游戏内首充到账身金和免费提款额切换优化方案</t>
  </si>
  <si>
    <t>DB更新游戏内首充到账身金和免费提款额切换优化方案</t>
  </si>
  <si>
    <t>巴西H5上线 (2025/03/21 16:50:00) 更新内容：
水果机，闪电，轮盘，野牛，野狼黄金，黄金派对，发财龙游戏首充到账未清除断线重连缓存bug修复。</t>
  </si>
  <si>
    <t>BUG修复</t>
  </si>
  <si>
    <t>水果机，闪电，轮盘，野牛，野狼黄金，黄金派对，发财龙游戏首充到账未清除断线重连缓存bug修复。</t>
  </si>
  <si>
    <t>巴西H5上线 (2025/03/21 16:50:00) 更新内容：
下架自研阿兹特克（game65）游戏。（所有地区自研阿兹特克游戏都已下架）</t>
  </si>
  <si>
    <t>下架自研阿兹特克（game65）游戏。（所有地区自研阿兹特克游戏都已下架）</t>
  </si>
  <si>
    <t>巴西H5上线 (2025/03/21 14:00:00) 更新内容：
1. ”新用户目标“ mvp 功能下线
2. ”新用户首充优惠“mvp 尾号范围扩大，从尾号"8"整至”0、2、4、6、8“。</t>
  </si>
  <si>
    <t>1. ”新用户目标“ mvp 功能下线
2. ”新用户首充优惠“mvp 尾号范围扩大，从尾号"8"整至”0、2、4、6、8“。</t>
  </si>
  <si>
    <t>巴西H5上线 (2025/03/18 13:00:00) 更新内容：
巴西H5 - 两款PP游戏（狂暴公牛，阿兹特克国王_加强版）因回合倍数异常，暂时下架，修复后再上。</t>
  </si>
  <si>
    <t>游戏</t>
  </si>
  <si>
    <t>巴西H5 - 两款PP游戏（狂暴公牛，阿兹特克国王_加强版）因回合倍数异常，暂时下架，修复后再上。</t>
  </si>
  <si>
    <t>巴西H5上线 (2025/03/11 13:30:00) 更新内容：
巴西H5 - 新增PP子游戏（13/17），4款游戏部分特殊模式回合数据需要特殊处理，下期再上。</t>
  </si>
  <si>
    <t>巴西H5 - 新增PP子游戏（13/17），4款游戏部分特殊模式回合数据需要特殊处理，下期再上。</t>
  </si>
  <si>
    <t>巴西H5上线 (2025/03/11 13:30:00) 更新内容：
游戏 RTP 调整，所有PP/PG游戏做如下调整
1. 使用全新的基础配置，PG鼠鼠福福使用独立一份配置。
2. 税收 改为 赢取金额的 14%，只计算加入用户属性，不扣除
3. 所有游戏房间参数 +3</t>
  </si>
  <si>
    <t>是</t>
  </si>
  <si>
    <t>游戏 RTP 调整，所有PP/PG游戏做如下调整
1. 使用全新的基础配置，PG鼠鼠福福使用独立一份配置。
2. 税收 改为 赢取金额的 14%，只计算加入用户属性，不扣除
3. 所有游戏房间参数 +3</t>
  </si>
  <si>
    <t>巴西H5上线 (2025/03/07 16:50:00) 更新内容：
1、JP 提款记录查看交互优化</t>
  </si>
  <si>
    <t>陶俊华</t>
  </si>
  <si>
    <t>1、JP 提款记录查看交互优化</t>
  </si>
  <si>
    <t>巴西H5上线 (2025/02/25 15:55:00) 更新内容：
1、api游戏加载优化</t>
  </si>
  <si>
    <t>1、api游戏加载优化</t>
  </si>
  <si>
    <t>巴西H5上线 (2025/02/21 19:00:00) 更新内容：
新增27款PP游戏</t>
  </si>
  <si>
    <t>谢国良,李欣,梁嘉轩,帅维城</t>
  </si>
  <si>
    <t>新增27款PP游戏</t>
  </si>
  <si>
    <t>巴西H5上线 (2025/02/21 18:00:00) 更新内容：
水果机、雷神、万圣节游戏内小轮盘下线</t>
  </si>
  <si>
    <t>水果机、雷神、万圣节游戏内小轮盘下线</t>
  </si>
  <si>
    <t>巴西H5上线 (2025/02/20 17:30:00) 更新内容：
1、黄金派对特殊模式异常退出可重连</t>
  </si>
  <si>
    <t>梁嘉轩,李欣</t>
  </si>
  <si>
    <t>1、黄金派对特殊模式异常退出可重连</t>
  </si>
  <si>
    <t>巴西H5上线 (2025/02/20 16:00:00) 更新内容：
首充前后一致性测试关闭</t>
  </si>
  <si>
    <t>首充前后一致性测试关闭</t>
  </si>
  <si>
    <t>巴西H5上线 (2025/02/18 16:00:00) 更新内容：
1、1、pg游戏下注由于浮点数计算原因，下注额少了0.001修复上线救济金礼包优化，增加支付金额上限处理</t>
  </si>
  <si>
    <t>1、1、pg游戏下注由于浮点数计算原因，下注额少了0.001修复上线救济金礼包优化，增加支付金额上限处理</t>
  </si>
  <si>
    <t>巴西H5上线 (2025/02/17 17:30:00) 更新内容：
1、救济金礼包优化，增加支付金额上限处理</t>
  </si>
  <si>
    <t>1、救济金礼包优化，增加支付金额上限处理</t>
  </si>
  <si>
    <t>巴西H5上线 (2025/02/17 15:40:00) 更新内容：
1、救济金礼包优化，增加礼包上限</t>
  </si>
  <si>
    <t>1、救济金礼包优化，增加礼包上限</t>
  </si>
  <si>
    <t>巴西H5上线 (2025/02/14 19:00:00) 更新内容：
1、前后一致性测试，扩大用户范围。从原先“ 仅 ID 尾号为11、21、31、41、51 的新注册用户生效”---&gt;调整为“仅 ID 尾号为1、2的新注册用户生效”</t>
  </si>
  <si>
    <t>1、前后一致性测试，扩大用户范围。从原先“ 仅 ID 尾号为11、21、31、41、51 的新注册用户生效”---&gt;调整为“仅 ID 尾号为1、2的新注册用户生效”</t>
  </si>
  <si>
    <t>巴西H5上线 (2025/02/14 15:00:00) 更新内容：
1、自研游戏保存多回合数据1个月，每次进入游戏房间清理其他游戏的回合记录</t>
  </si>
  <si>
    <t>1、自研游戏保存多回合数据1个月，每次进入游戏房间清理其他游戏的回合记录</t>
  </si>
  <si>
    <t>巴西H5上线 (2025/02/14 15:00:00) 更新内容：
1、子游戏野狼黄金断线重连功能上线。</t>
  </si>
  <si>
    <t>1、子游戏野狼黄金断线重连功能上线。</t>
  </si>
  <si>
    <t>巴西H5上线 (2025/02/13 17:00:00) 更新内容：
1、自研子游戏野狼黄金新增断线重连功能</t>
  </si>
  <si>
    <t>1、自研子游戏野狼黄金新增断线重连功能</t>
  </si>
  <si>
    <t>巴西H5上线 (2025/02/13 15:00:00) 更新内容：
1、booma新增兑换码及频道 2、巴西3.0新增发财蛇banner 3、巴西2.0互导包更新游戏大厅配置</t>
  </si>
  <si>
    <t>王子腾</t>
  </si>
  <si>
    <t>1、booma新增兑换码及频道 2、巴西3.0新增发财蛇banner 3、巴西2.0互导包更新游戏大厅配置</t>
  </si>
  <si>
    <t>巴西H5上线 (2025/02/12 19:20:00) 更新内容：
1、PG游戏发财蛇入口放开 2、PG游戏资源指向新的地址</t>
  </si>
  <si>
    <t>陈苏熙</t>
  </si>
  <si>
    <t>1、PG游戏发财蛇入口放开 2、PG游戏资源指向新的地址</t>
  </si>
  <si>
    <t>巴西H5上线 (2025/02/11 17:30:00) 更新内容：
1、首充前后一致性测试（仅尾号11/21/31/41/51生效） 2、新增发财蛇引导banner</t>
  </si>
  <si>
    <t>王子腾,陈苏熙</t>
  </si>
  <si>
    <t>1、首充前后一致性测试（仅尾号11/21/31/41/51生效） 2、新增发财蛇引导banner</t>
  </si>
  <si>
    <t>巴西H5上线 (2025/02/10 16:28:00) 更新内容：
1、兑换码弹窗中引导飞机频道地址错误问题的修复</t>
  </si>
  <si>
    <t>陈苏熙,梁嘉轩</t>
  </si>
  <si>
    <t>1、兑换码弹窗中引导飞机频道地址错误问题的修复</t>
  </si>
  <si>
    <t>巴西H5上线 (2025/02/07 16:30:00) 更新内容：
1、上线18款PP游戏</t>
  </si>
  <si>
    <t>李欣,帅维城</t>
  </si>
  <si>
    <t>1、上线18款PP游戏</t>
  </si>
  <si>
    <t>巴西H5上线 (2025/02/06 14:28:00) 更新内容：
1、修复jackpot抽奖偶现抽到0的问题</t>
  </si>
  <si>
    <t>服务器</t>
  </si>
  <si>
    <t>1、修复jackpot抽奖偶现抽到0的问题</t>
  </si>
  <si>
    <t>巴西H5上线 (2025/01/23 17:00:00) 更新内容：
1、野牛游戏获奖金额溢出问题修复</t>
  </si>
  <si>
    <t>1、野牛游戏获奖金额溢出问题修复</t>
  </si>
  <si>
    <t>巴西H5上线 (2025/01/23 16:33:00) 更新内容：
1、提款页文案修改（删除PIX到账时效描述） 2、VIP可提款金额上限修改（V2-V7修改）</t>
  </si>
  <si>
    <t>董展(Mipawn)</t>
  </si>
  <si>
    <t>1、提款页文案修改（删除PIX到账时效描述） 2、VIP可提款金额上限修改（V2-V7修改）</t>
  </si>
  <si>
    <t>巴西H5上线 (2025/01/21 16:00:00) 更新内容：
1、h5服务新增db连接池功能，减少转发服务压力(25%）</t>
  </si>
  <si>
    <t>1、h5服务新增db连接池功能，减少转发服务压力(25%）</t>
  </si>
  <si>
    <t>巴西H5上线 (2025/01/20 14:40:00) 更新内容：
1.返回的游戏ws链接从可选地址池中随机，防止用户某个域名无法访问后，无法进入游戏</t>
  </si>
  <si>
    <t>1.返回的游戏ws链接从可选地址池中随机，防止用户某个域名无法访问后，无法进入游戏</t>
  </si>
  <si>
    <t>巴西H5上线 (2025/01/17 16:30:00) 更新内容：
1、新增pp游戏 * 15</t>
  </si>
  <si>
    <t>1、新增pp游戏 * 15</t>
  </si>
  <si>
    <t>巴西H5上线 (2025/01/17 15:00:00) 更新内容：
1、转盘游戏增加免费模式20秒内断线重连的功能。</t>
  </si>
  <si>
    <t>李欣,陈苏熙</t>
  </si>
  <si>
    <t>1、转盘游戏增加免费模式20秒内断线重连的功能。</t>
  </si>
  <si>
    <t>巴西H5上线 (2025/01/16 11:30:00) 更新内容：
1、自研子游戏加载图改为远程配置</t>
  </si>
  <si>
    <t>1、自研子游戏加载图改为远程配置</t>
  </si>
  <si>
    <t>巴西H5上线 (2025/01/13 16:00:00) 更新内容：
1、裂变提款限制提示语修改为当地语言</t>
  </si>
  <si>
    <t>巴西H5上线 (2025/01/11 19:00:00) 更新内容：
1、新增PP游戏＊18</t>
  </si>
  <si>
    <t>梁嘉轩,李欣,帅维城</t>
  </si>
  <si>
    <t>功能</t>
  </si>
  <si>
    <t>巴西H5上线 (2025/01/09 19:40:00) 更新内容：
1、引导用户绑定TG账号全号段放开</t>
  </si>
  <si>
    <t>巴西H5上线 (2025/01/09 17:00:00) 更新内容：
1. 全量发布 修复与uc连接异常断开，重连过程中，写分等记录丢失情况</t>
  </si>
  <si>
    <t>巴西H5上线 (2025/01/07 16:35:00) 更新内容：
1. 修复轮盘游戏转动显示错位问题</t>
  </si>
  <si>
    <t>巴西H5上线 (2025/01/07 13:55:00) 更新内容：
1、 大R客服bug：修复用户点击大R客服宣传弹窗图片不进入客服的问题
2、 救济金入口图更换：原展示每日可领取3次误导用户，改为每日领取1次</t>
  </si>
  <si>
    <t>梁嘉轩</t>
  </si>
  <si>
    <t>巴西H5上线 (2025/01/04 17:46:00) 更新内容：
1、 修复新人引导进去游戏，退出后 loading 没有关掉的问题</t>
  </si>
  <si>
    <t>董展</t>
  </si>
  <si>
    <t>巴西H5上线 (2025/01/04 17:46:00) 更新内容：
1、booma777 修正 pwa 的渠道</t>
  </si>
  <si>
    <t>巴西H5上线 (2025/01/03 21:00:00) 更新内容：
1. 新增PP游戏 * 12</t>
  </si>
  <si>
    <t>巴西H5上线 (2025/01/03 17:30:00) 更新内容：
1、修复crazy777游戏4次double成功后，只能获得第三次double奖励的bug</t>
  </si>
  <si>
    <t>巴西H5上线 (2025/01/02 19:50:00) 更新内容：
1、Google SEO 优化测试</t>
  </si>
  <si>
    <t>巴西H5上线 (2025/01/02 17:00:00) 更新内容：
1、boom777域名订阅与上报</t>
  </si>
  <si>
    <t>巴西H5上线 (2025/01/02 17:00:00) 更新内容：
1、修复PG游戏余额不足时，刷新界面出现身金异常的bug。</t>
  </si>
  <si>
    <t>谢国良
李欣</t>
  </si>
  <si>
    <t>巴西H5上线 (2025/01/02 14:27:00) 更新内容：
1、添加booma777自研子游戏加载图</t>
  </si>
  <si>
    <t>巴西H5上线 (2024/12/30 16:00:00) 更新内容：
1、新增PP游戏 * 18</t>
  </si>
  <si>
    <t>梁嘉轩
李欣
帅维城</t>
  </si>
  <si>
    <t>巴西H5上线 (2024/12/26 16:40:00) 更新内容：
1、修复游戏中时偶现大厅背景音乐的bug
2、登录页改造，直接访问时取消返回按钮</t>
  </si>
  <si>
    <t>巴西H5上线 (2024/12/25 15:50:00) 更新内容：
1、PWA域名风控bug修复（切换域名失效）
2、巴西游戏提款增加多个提款方式（CPF/PHONE/EMAIL)</t>
  </si>
  <si>
    <t>巴西H5上线 (2024/12/25 11:50:00) 更新内容：
1、新增PG游戏 * 8</t>
  </si>
  <si>
    <t>梁嘉轩
谢国良</t>
  </si>
  <si>
    <t>巴西H5上线 (2024/12/24 20:01:00) 更新内容：
1. JACKPOT 提款逻辑优化，加入更多提款资产值计算
2. 诱导任务增加5.0分段。新用户第三档任务流水要求翻倍
3. 大厅3.0版本修复跳转外链邮件类型添加处理逻辑</t>
  </si>
  <si>
    <t>巴西H5上线 (2024/12/20 17:30:00) 更新内容：
1、新增PP游戏 * 9</t>
  </si>
  <si>
    <t>巴西H5上线 (2024/12/18 19:30:00) 更新内容：
1、修复引导次日登录弹框被互导弹框覆盖的问题
2、信任度优化全量上线
3、IOS投放H5BR88渠道，首次注册时收藏弹窗不弹出</t>
  </si>
  <si>
    <t>王子腾
陶俊华</t>
  </si>
  <si>
    <t>新注册用户新增视频+信任（仅限尾号7）改成 全号段上线</t>
  </si>
  <si>
    <t>巴西H5上线 (2024/12/18 19:30:00) 更新内容：
1、PG多房间合并方案，全部PG游戏上线</t>
  </si>
  <si>
    <t>巴西H5上线 (2024/12/18 19:30:00) 更新内容：
1、修复游戏登录服务或坐下服务数据异常导致卡在大厅加载界面的问题。</t>
  </si>
  <si>
    <t>巴西H5上线 (2024/12/17 16:30:00) 更新内容：
1、KWAI互导功能拓展到所有H5渠道</t>
  </si>
  <si>
    <t>巴西H5上线 (2024/12/15 18:50:00) 更新内容：
1、发财龙游戏免费模式断线后，20秒内重连会连接上免费模式，不会被清除免费模式数据</t>
  </si>
  <si>
    <t>巴西H5上线 (2024/12/15 18:50:00) 更新内容：
1、修复发财龙倍数显示异常问题</t>
  </si>
  <si>
    <t>巴西H5上线 (2024/12/13 21:00:00) 更新内容：
1、长按桌面图标的快捷菜单中，跳转客服链接修改为配置</t>
  </si>
  <si>
    <t>梁嘉轩
陶俊华</t>
  </si>
  <si>
    <t>巴西H5上线 (2024/12/13 18:00:00) 更新内容：
1、水果机，野牛游戏免费模式断线后，20秒内重连会连接上免费模式，不会被清除免费模式数据。</t>
  </si>
  <si>
    <t>巴西H5上线 (2024/12/13 17:08:00) 更新内容：
1、新增PP游戏 * 29</t>
  </si>
  <si>
    <t>梁嘉轩
帅维城
李欣</t>
  </si>
  <si>
    <t>巴西H5上线 (2024/12/12 15:00:00) 更新内容：
1、修复h5brmain渠道登出后返回仍然为登录状态的bug
2、修复jackpot抽奖后抽奖次数不更新bug</t>
  </si>
  <si>
    <t>巴西H5上线 (2024/12/12 16:38:00) 更新内容：
1、客服修改为OA机器人
2、jackpot 新增提款失败错误类型（打回身金）</t>
  </si>
  <si>
    <t>巴西H5上线 (2024/12/11 17:15:00) 更新内容：
1、客户端客服接入客服OA</t>
  </si>
  <si>
    <t>巴西H5上线 (2024/12/11 18:00:00) 更新内容：
1、PG多房间合并方案上线5款游戏 1)忍者小浣熊;2)超级高尔夫;3)江山美景图;4)钞级表情包;5)元素精灵</t>
  </si>
  <si>
    <t>巴西H5上线 (2024/12/10 14:30:00) 更新内容：
新增引导次日登录的弹窗从尾号23开放到全号段</t>
  </si>
  <si>
    <t>巴西H5上线 (2024/12/10 09:50:00) 更新内容：
修复PP所有子游戏，IOS手机没有音效及背景音乐的问题</t>
  </si>
  <si>
    <t>巴西H5上线 (2024/12/09 19:15:00) 更新内容：
1、新注册用户新增视频+信任（仅限尾号7）
2、新注册用户弹框可关闭
3、用户条款增加重置内容</t>
  </si>
  <si>
    <t>新注册用户新增视频+信任（仅限尾号7）</t>
  </si>
  <si>
    <t>巴西H5上线 (2024/12/09 17:30:00) 更新内容：
TG群分享裂变功能，从仅开放尾号 9 开放全网</t>
  </si>
  <si>
    <t>巴西H5上线 (2024/12/06 19:30:00) 更新内容：
1、新增pp游戏 * 28</t>
  </si>
  <si>
    <t>巴西H5上线 (2024/12/06 16:20:00) 更新内容：
1、更新kwai投放互导产品：H5BR7BMAIN_001 改为为 H5BR84</t>
  </si>
  <si>
    <t>巴西H5上线 (2024/12/06 16:20:00) 更新内容：
1、TG群裂变分享列表的刷新时间修改为0.5小时
2、新增子游戏入口图资源上传</t>
  </si>
  <si>
    <t>巴西H5上线 (2024/12/03 18:20:00) 更新内容：
引导加入频道加强曝光优化</t>
  </si>
  <si>
    <t>巴西H5上线 (2024/12/04 16:30:00) 更新内容：
1、PG，PP游戏历史记录数据中添加回合数据内容，方便定位问题。</t>
  </si>
  <si>
    <t>巴西H5上线 (2024/12/03 18:20:00) 更新内容：
1、加强引导用户加入频道的曝光
2、增加TG群裂变埋点所需的参数</t>
  </si>
  <si>
    <t>巴西H5上线 (2025/12/02 14:20:00) 更新内容：
1、WhatsApp指定玩家号码库更新</t>
  </si>
  <si>
    <t>巴西H5上线 (2024/12/02 17:30:00) 更新内容：
1、kwai投放互导（积分墙）
【影响范围】：7bslot、777ganhar、777rodadas、play.7bslot</t>
  </si>
  <si>
    <t>巴西H5上线 (2024/11/28 19:18:00) 更新内容：
1、自研子游戏加载页logo跟随不同渠道变化</t>
  </si>
  <si>
    <t>巴西H5上线 (2024/11/28 19:18:00) 更新内容：
1、新pp游戏 * 21 上线</t>
  </si>
  <si>
    <t>李欣、谢国良、梁嘉轩、帅维诚</t>
  </si>
  <si>
    <t>巴西H5上线 (2024/11/28 19:18:00) 更新内容：
1.WhatsApp裂变新增群分享裂变
【影响范围】：7Bslot，仅ID尾号为9可见</t>
  </si>
  <si>
    <t>巴西H5上线 (2024/11/28 16:00:00) 更新内容：
、修复2款pg游戏（发财树、忍者小浣熊）在购买免费模式后，重新进房间会卡住的问题</t>
  </si>
  <si>
    <t>巴西H5上线 (2024/11/27 20:45:00) 更新内容：
1、修复轮盘子游戏快速点击转动导致的数值闪现和错位问题</t>
  </si>
  <si>
    <t>巴西H5上线 (2024-11-26 18:30) 更新内容：
1、crazy777子游戏中，修复加倍成功后用户未点击收分的情况下，直接下注导致丢失奖励的bug</t>
  </si>
  <si>
    <t>巴西H5上线 (2024-11-25 17:20) 更新内容：
修复玩家登出后重新登入时，每日登录奖金弹窗数据数据未刷新的BUG
</t>
  </si>
  <si>
    <t>巴西H5上线 (2024-11-23 17:00) 更新内容：
1、pp游戏 * 30 上线
</t>
  </si>
  <si>
    <t>巴西H5上线 (2024-11-23 16:20) 更新内容：
修复子游戏 Crazy777 同时点击多个 Double 可能导致收分异常的问题
</t>
  </si>
  <si>
    <t>巴西H52024-11-22 14:40) 更新内容:
1、用户充值时填写CPF增加校验脚本，减少错误填写造成的发起失败率</t>
  </si>
  <si>
    <t>巴西H5(2024-11-22 15:10) 更新内容:
1、用户首次充值成功时发送祝福短信（ID 尾号单数（1/3/5/7/9）发送短信，H5BRMAIN 渠道）</t>
  </si>
  <si>
    <t>11月29日进行复盘</t>
  </si>
  <si>
    <t>巴西H5(2024-11-21 19:38) 更新内容:
1.新增即将上线PP游戏模糊加载图</t>
  </si>
  <si>
    <t>巴西H5(2024-11-21 19:30) 更新内容:
1.诱导3.5（7次复购版本）移植</t>
  </si>
  <si>
    <t>巴西H5(20241120 18:30) 更新内容:
巴西服务器，游戏房间数据统计添加vip用户在线情况。</t>
  </si>
  <si>
    <t>巴西H5(2024-11-20 17:49) 更新内容:
1、PP回合服务优化：降低小倍率回合被重复随机到的概率</t>
  </si>
  <si>
    <t>巴西H5 更新内容:
1、客户端代理裂变功能移植到H5</t>
  </si>
  <si>
    <t>巴西H5，新上代理裂变复盘
1、实际邀请率 H5和APK 持平
2、H5新增付费率，ARPU和ARPPU好于APK （APK整体量级较少）
3、H5代理每日约带来100-200实际有效新增</t>
  </si>
  <si>
    <t>巴西H5 更新内容:
1、WhatsApp裂变中邀请玩家列表中加入30%流失VIP用户信息，利用游戏用户进行VIP召回</t>
  </si>
  <si>
    <t>巴西H5 更新内容:
1、产品底部支付挂靠信息文案删除</t>
  </si>
  <si>
    <t>巴西H5 更新内容:
1、30款PP新游戏上线</t>
  </si>
  <si>
    <t>巴西H5 更新内容:1、IOS设备付费用户强制收藏桌面，指定渠道中，非VIP可以正常游戏，VIP只能在桌面图标打开时正常游戏</t>
  </si>
  <si>
    <t>董展、孔祥东</t>
  </si>
  <si>
    <t>巴西H5 更新内容:修复了在PP和PG游戏中，玩家通过购买特殊模式有概率突破风控赢金币的问题</t>
  </si>
  <si>
    <t>国良、李欣</t>
  </si>
  <si>
    <t>巴西H5-自研子游戏X7更新
1.自研子游戏兼容动画资源未加载完全卡住问题修复。（水果机、古罗马、雷神、闪电、万圣节、轮盘、宝藏子游戏）
2.winmx站点CF缓存加入json、atlas等通用资源配置</t>
  </si>
  <si>
    <r>
      <rPr>
        <color rgb="FF000000"/>
        <rFont val="Microsoft YaHei"/>
        <sz val="10"/>
      </rPr>
      <t xml:space="preserve">巴西H5上线</t>
    </r>
    <r>
      <t xml:space="preserve">
</t>
    </r>
    <r>
      <rPr>
        <color rgb="FF000000"/>
        <rFont val="Microsoft YaHei"/>
        <sz val="10"/>
      </rPr>
      <t xml:space="preserve">巴西同渠道手机号支持换绑</t>
    </r>
    <r>
      <t xml:space="preserve">
</t>
    </r>
    <r>
      <rPr>
        <color theme="10"/>
        <rFont val="Microsoft YaHei"/>
        <u/>
        <sz val="10"/>
      </rPr>
      <t xml:space="preserve">https://alidocs.dingtalk.com/i/nodes/G1DKw2zgV2RpvZbNszyGbmkmVB5r9YAn?utm_scene=team_space</t>
    </r>
  </si>
  <si>
    <t>巴西H5-APK更新
 1. 桌面图标长按操作</t>
  </si>
  <si>
    <t xml:space="preserve"> 巴西 PWA 更新
1. 桌面图标长按操作</t>
  </si>
  <si>
    <t>巴西H5-pp游戏上线
 pp游戏上线 * 29</t>
  </si>
  <si>
    <t>巴西H5-自研子游戏（阿兹特克）更新
阿兹特克添加断线重连异常处理逻辑</t>
  </si>
  <si>
    <t xml:space="preserve"> 巴西 H5 更新
1. 收银台 ab 测下线
2. cpf 上线</t>
  </si>
  <si>
    <t>巴西H5-自研子游戏更新
  1. 自研子游戏引擎加载页增加返回按钮</t>
  </si>
  <si>
    <t>巴西 H5 更新 更新内容：1. 引导七次复购优化</t>
  </si>
  <si>
    <t xml:space="preserve">巴西 H5 更新
1. APK内引导绑定FB优化
2. H5产品常亮（仅H5和PWA） </t>
  </si>
  <si>
    <r>
      <rPr>
        <color rgb="FF000000"/>
        <rFont val="Microsoft YaHei"/>
        <sz val="10"/>
      </rPr>
      <t xml:space="preserve">巴西H5-PP子游戏更新</t>
    </r>
    <r>
      <rPr>
        <color rgb="FF000000"/>
        <rFont val="Microsoft YaHei"/>
        <sz val="10"/>
      </rPr>
      <t xml:space="preserve">：</t>
    </r>
    <r>
      <rPr>
        <color rgb="FF000000"/>
        <rFont val="Microsoft YaHei"/>
        <sz val="10"/>
      </rPr>
      <t xml:space="preserve">1. PP所有子游戏右上角加入回合数据 sid 展示，便于服务端排查回合数据问题。</t>
    </r>
  </si>
  <si>
    <r>
      <rPr>
        <color rgb="FF000000"/>
        <rFont val="Microsoft YaHei"/>
        <sz val="10"/>
      </rPr>
      <t xml:space="preserve">巴西H5更新</t>
    </r>
    <r>
      <rPr>
        <color rgb="FF000000"/>
        <rFont val="Microsoft YaHei"/>
        <sz val="10"/>
      </rPr>
      <t xml:space="preserve"> </t>
    </r>
    <r>
      <rPr>
        <color rgb="FF000000"/>
        <rFont val="Microsoft YaHei"/>
        <sz val="10"/>
      </rPr>
      <t xml:space="preserve">1. 新增pp游戏 * 40</t>
    </r>
  </si>
  <si>
    <t>巴西服务器- WhatsApp分享号码库更新-10000个号码</t>
  </si>
  <si>
    <t>8日复盘
LTV付费率 13%，ARPPU 36.82，并无大R，仅有召回效果，没有明显的大R</t>
  </si>
  <si>
    <r>
      <rPr>
        <color rgb="FF000000"/>
        <rFont val="Microsoft YaHei"/>
        <sz val="10"/>
      </rPr>
      <t xml:space="preserve">巴西 h5 更新</t>
    </r>
    <r>
      <rPr>
        <color rgb="FF000000"/>
        <rFont val="Microsoft YaHei"/>
        <sz val="10"/>
      </rPr>
      <t xml:space="preserve">:</t>
    </r>
    <r>
      <rPr>
        <color rgb="FF000000"/>
        <rFont val="Microsoft YaHei"/>
        <sz val="10"/>
      </rPr>
      <t xml:space="preserve">万圣节活动下线</t>
    </r>
  </si>
  <si>
    <t>巴西H5-PG,PP游戏移除税收，部分PG游戏调整回报1. PG,PP游戏移除税收，优化风控。2. 部分PG游戏修改记录倍数概率，调整回报</t>
  </si>
  <si>
    <t>巴西 H5 更新 IOS收藏优化</t>
  </si>
  <si>
    <t>巴西H5PWA域名保活_域名挂掉后的持续使用方案</t>
  </si>
  <si>
    <t>巴西 H5APK域名风控和APK更新 25个渠道均已经更新</t>
  </si>
  <si>
    <t>H5APK</t>
  </si>
  <si>
    <t>巴西服务器- Google Site功能上线   pp pg游戏服务端上线</t>
  </si>
  <si>
    <t>麒麟巴西历史三个月内未登录且没有提现记录的用户 历史手机号绑定记录清理</t>
  </si>
  <si>
    <t>数据库</t>
  </si>
  <si>
    <r>
      <rPr>
        <b/>
        <rFont val="Microsoft YaHei"/>
        <sz val="10"/>
      </rPr>
      <t xml:space="preserve">28日，巴西删除3个月未进行游戏的用户</t>
    </r>
    <r>
      <t xml:space="preserve">
</t>
    </r>
    <r>
      <rPr>
        <b/>
        <rFont val="Microsoft YaHei"/>
        <sz val="10"/>
      </rPr>
      <t xml:space="preserve">删除之前，无记录</t>
    </r>
    <r>
      <rPr>
        <b/>
        <rFont val="Microsoft YaHei"/>
        <sz val="10"/>
      </rPr>
      <t xml:space="preserve">，</t>
    </r>
    <r>
      <rPr>
        <b/>
        <rFont val="Microsoft YaHei"/>
        <sz val="10"/>
      </rPr>
      <t xml:space="preserve">据客服反馈每天有5-10个咨询量</t>
    </r>
    <r>
      <t xml:space="preserve">
</t>
    </r>
    <r>
      <rPr>
        <b/>
        <rFont val="Microsoft YaHei"/>
        <sz val="10"/>
      </rPr>
      <t xml:space="preserve">删除之后，每天1-2个咨询手机绑定相关事宜从客服感官和数据角度，反馈手机绑定问题明显减少</t>
    </r>
  </si>
  <si>
    <t>麒麟巴西历史三个月内未登录且没有提现记录的用户 已经清理完毕
三个月内活跃的用户数有93万</t>
  </si>
  <si>
    <r>
      <rPr>
        <color rgb="FF000000"/>
        <rFont val="Microsoft YaHei"/>
        <sz val="10"/>
      </rPr>
      <t xml:space="preserve"> 巴西 H52.0 更新</t>
    </r>
    <r>
      <rPr>
        <color rgb="FF000000"/>
        <rFont val="Microsoft YaHei"/>
        <sz val="10"/>
      </rPr>
      <t xml:space="preserve">：</t>
    </r>
    <r>
      <rPr>
        <color rgb="FF000000"/>
        <rFont val="Microsoft YaHei"/>
        <sz val="10"/>
      </rPr>
      <t xml:space="preserve">1. 巴西H5 - 万圣节活动；2.  修复 pwa 游戏列表更新不及时的问题</t>
    </r>
    <r>
      <t xml:space="preserve">
</t>
    </r>
    <r>
      <rPr>
        <color rgb="FF000000"/>
        <rFont val="Microsoft YaHei"/>
        <sz val="10"/>
      </rPr>
      <t xml:space="preserve">文档地址：</t>
    </r>
    <r>
      <rPr>
        <color theme="10"/>
        <u/>
        <sz val="10"/>
      </rPr>
      <t xml:space="preserve">https://alidocs.dingtalk.com/i/nodes/Obva6QBXJw91Z3rKHqMaRzY4Wn4qY5Pr?iframeQuery=utm_source=portal&amp;utm_medium=portal_recent&amp;rnd=0.7090586948505938</t>
    </r>
  </si>
  <si>
    <t>巴西 H5 2.0：新增pp游戏 * 42</t>
  </si>
  <si>
    <t>巴西 H5：1.侧边栏弹出时序错误bug修复；2.进入子游戏刷新后回到大厅会重复弹出弹窗队列bug修复；3.jp弹窗刷新问题修复</t>
  </si>
  <si>
    <t>巴西充值处理流程优化 已上线</t>
  </si>
  <si>
    <t>巴西 H5 ：1.弹窗及侧边栏优化；2.新增引导次日登录弹窗；3.打开理财开关</t>
  </si>
  <si>
    <t>理财合并到101
次日登录弹框引导
目前VIP留存数据无明显变化</t>
  </si>
  <si>
    <t xml:space="preserve">巴西服务器- uc ws重写版本上线  </t>
  </si>
  <si>
    <t>巴西 H5 2.0：修复七次诱导复购请求接口时错误获取userid的问题</t>
  </si>
  <si>
    <t>巴西 H5 ：诱导4.0，1. 七次复购诱导；2. 大R轮盘优化；3. 邮箱报错BUG修复</t>
  </si>
  <si>
    <t>诱导4.0
1、3.0当日多次复购远好于2.0
2、4.0当日多次复购略好于3.0
大R轮盘优化
1、新轮盘使用人数占总轮盘的10%+</t>
  </si>
  <si>
    <t>巴西 H5： 新增39款pp游戏</t>
  </si>
  <si>
    <t>巴西 H5 2.0：1. 理财新增banner；2. 新游戏游戏资源补充；3. 新人引导新增埋点</t>
  </si>
  <si>
    <t>合并到101</t>
  </si>
  <si>
    <t>巴西H5 2.0更新：1、分类标签样式优化；2、接口优化；3、理财全量开放；4、每日签到引导分享下线；5、七日引导付费测AB测上线；6、最低充值金额BUG修复；7、游戏入口图更新；8、登录token验证优化</t>
  </si>
  <si>
    <t>理财开放：
1、理财参与用户付费率明显高于曝光用户，30%+
2、但是整体活跃付费率并无提升
结论是：参与理财用户付费动机强烈，但是并不能直接让整体用户付费意愿提升，可后续作为留存功能
限制领取工资和救济金AB测试复盘
1、次留从64，下降到20%左右
2、付费率从2.5%提升到3.5%+，arpu从0.7提升到0.9</t>
  </si>
  <si>
    <t>无效果</t>
  </si>
  <si>
    <t>巴西 H52.0、3.0：1. webp 图片优化；2. 厂商信息更正</t>
  </si>
  <si>
    <t xml:space="preserve">巴西服务器- PP游戏断线重连机制完善  </t>
  </si>
  <si>
    <t>巴西H5游戏
1. pp_火焰践踏游戏下线</t>
  </si>
  <si>
    <t>巴西 H52.0 ：1.巴西H5 - IOS收藏；2. 修复弹窗任务链过程中，跳转路由后，侧边栏消失的问题</t>
  </si>
  <si>
    <t>巴西 H5 ：1.每日奖金引导裂变；2. 修复推荐列表多次请求接口的问题</t>
  </si>
  <si>
    <t>减少，尾号2，3，VIP小于80，注册大于7天（距今），付费时间大于7天（距今）每日登陆奖励 引导 wa裂变 复盘
1、尾号2、3 人均登陆奖励减少 12%，受到尾号影响用户约 24%
2、WA裂变曝光率，提升 7-8%，但是实际分享点击率并未提升
从当前数据看，只是增加了引导的曝光，并未带来实际WA裂变用户增长</t>
  </si>
  <si>
    <t>巴西服务器- H5：PP游戏老房间迁移</t>
  </si>
  <si>
    <t>巴西H5：修复Azteca游戏摇奖期间，基础下注被修改后下注失败的问题</t>
  </si>
  <si>
    <t>巴西H5 2.0、3.0更新：挂靠信息-邮箱更新</t>
  </si>
  <si>
    <t>巴西 H5 2.0、3.0 ：1. 新上 38 款 PP 游戏， 游戏列表见项目更新日志；2. Banner 更新、流水活动更新</t>
  </si>
  <si>
    <t>巴西 H5 2.0、巴西 H5 3.0：1. apk 影响 tg 用户修复；2. 支付挂靠文案更新；3. 限时首充文案更新；4. 分享裂变文案更新</t>
  </si>
  <si>
    <t>巴西H5 2.0、3.0： 大厅底部的支付挂靠信息变更</t>
  </si>
  <si>
    <t>巴西H5 2.0 3.0：修复诱导3.0任务进度与状态不匹配的问题，添加充值确认弹框</t>
  </si>
  <si>
    <t>添加充值确认弹框,大R轮盘和排行榜(支付成功率) 20241009 14:15 上线
结论
无变化</t>
  </si>
  <si>
    <r>
      <rPr>
        <color rgb="FF000000"/>
        <rFont val="Microsoft YaHei"/>
        <sz val="10"/>
      </rPr>
      <t xml:space="preserve">巴西H5 3.0：WhatsApp裂变交互和文案优化；FB账号绑定；其他展示优化；</t>
    </r>
    <r>
      <t xml:space="preserve">
</t>
    </r>
    <r>
      <rPr>
        <color theme="10"/>
        <rFont val="Microsoft YaHei"/>
        <u/>
        <sz val="10"/>
      </rPr>
      <t xml:space="preserve">https://alidocs.dingtalk.com/i/nodes/Y1OQX0akWm3YB9R4U5BQvE4dJGlDd3mE?utm_scene=team_space</t>
    </r>
    <r>
      <t xml:space="preserve">
</t>
    </r>
    <r>
      <rPr>
        <color rgb="FF000000"/>
        <rFont val="Microsoft YaHei"/>
        <sz val="10"/>
      </rPr>
      <t xml:space="preserve">https://alidocs.dingtalk.com/i/nodes/qnYMoO1rWxD1mxL4sqZQY6zbW47Z3je9?utm_scene=team_space</t>
    </r>
  </si>
  <si>
    <t>巴西巴西H5 WhatsApp裂变交互和文案优化，上线时间：20241008 20:10
结论
1、优化后曝光率提升约5%，从55%到60%
2、优化后分析点击率无明显提升
3、邀请用户注册占比无明显提升整体优化从数据上看偏向表面，对于整体裂变新增影响有限</t>
  </si>
  <si>
    <t>有效果</t>
  </si>
  <si>
    <t xml:space="preserve"> 巴西服务器- H5 均衡：1.H5服务器部署调整；2.api子游戏房间部署调整；3.uc api服务部署调整 </t>
  </si>
  <si>
    <t>李欣
谢国良</t>
  </si>
  <si>
    <t>巴西 H5 ：优化首屏接口的请求数量，去除了四个重复的接口请求</t>
  </si>
  <si>
    <t>巴西 H5：新版H5 (play.7bslot.com) 新上三款游戏：【雷神】、【雪人探险】、【旋转寿司】</t>
  </si>
  <si>
    <r>
      <rPr>
        <color rgb="FF000000"/>
        <rFont val="Microsoft YaHei"/>
        <sz val="10"/>
      </rPr>
      <t xml:space="preserve">大厅及商城优化  线上新域名：</t>
    </r>
    <r>
      <rPr>
        <color theme="10"/>
        <rFont val="Microsoft YaHei"/>
        <u/>
        <sz val="10"/>
      </rPr>
      <t xml:space="preserve">https://play.7bslot.com/ch_h5brmain_001/000000/game</t>
    </r>
    <r>
      <t xml:space="preserve">
</t>
    </r>
    <r>
      <rPr>
        <color rgb="FF000000"/>
        <rFont val="Microsoft YaHei"/>
        <sz val="10"/>
      </rPr>
      <t xml:space="preserve">目前还有42个游戏没在跑马灯里看到，线上数据太多，后续观察</t>
    </r>
  </si>
  <si>
    <t>王子腾
董展</t>
  </si>
  <si>
    <t xml:space="preserve"> 巴西服务器- H5服务器直接连接dbmid </t>
  </si>
  <si>
    <t>巴西H5 2.0：排行榜、VIP转盘弹窗样式优化；救济金弹窗交互优化</t>
  </si>
  <si>
    <t>无效果，金额成功率仍然很低，用户动机不足</t>
  </si>
  <si>
    <t>巴西 H5： 外部 api 游戏只保留 【阿拉丁神灯】、【嘻哈熊猫】两个游戏</t>
  </si>
  <si>
    <r>
      <rPr>
        <color rgb="FF000000"/>
        <rFont val="Microsoft YaHei"/>
        <sz val="10"/>
      </rPr>
      <t xml:space="preserve">巴西H5：支付收银台AB测试</t>
    </r>
    <r>
      <t xml:space="preserve">
</t>
    </r>
    <r>
      <rPr>
        <color theme="10"/>
        <rFont val="Microsoft YaHei"/>
        <u/>
        <sz val="10"/>
      </rPr>
      <t xml:space="preserve">https://alidocs.dingtalk.com/i/nodes/NZQYprEoWoe1Pjm9slnk6xRxJ1waOeDk?utm_scene=team_space</t>
    </r>
  </si>
  <si>
    <t>巴西AB收银台测试
结论：没有区别，新老收银台数据完全一致</t>
  </si>
  <si>
    <r>
      <rPr>
        <color rgb="FF000000"/>
        <rFont val="Microsoft YaHei"/>
        <sz val="10"/>
      </rPr>
      <t xml:space="preserve">巴西H5-邮箱优化上线：  1.更新分页加载；  2.新增一键领取功能</t>
    </r>
  </si>
  <si>
    <t xml:space="preserve"> 巴西客户端更新- sg_v79_邮箱优化：1. 邮箱一键领取优化；2. 提现提示优化；3. 身金和免费奖金显示问题修复</t>
  </si>
  <si>
    <t>W2A</t>
  </si>
  <si>
    <r>
      <rPr>
        <color rgb="FF000000"/>
        <rFont val="Microsoft YaHei"/>
        <sz val="10"/>
      </rPr>
      <t xml:space="preserve">巴西H5： whatsapp裂变优化</t>
    </r>
    <r>
      <t xml:space="preserve">
</t>
    </r>
    <r>
      <rPr>
        <color theme="10"/>
        <rFont val="Microsoft YaHei"/>
        <u/>
        <sz val="10"/>
      </rPr>
      <t xml:space="preserve">https://alidocs.dingtalk.com/i/nodes/amweZ92PV6vaOY14s2OLX9BeVxEKBD6p?utm_scene=team_space</t>
    </r>
  </si>
  <si>
    <t>结论
1、目前看来，对于WA新增裂变比率没有影响
2、同时期投放加量，导致数据有波动</t>
  </si>
  <si>
    <t>巴西H5-PL引流机台落地页优化已上线</t>
  </si>
  <si>
    <r>
      <rPr>
        <color rgb="FF000000"/>
        <rFont val="Microsoft YaHei"/>
        <sz val="10"/>
      </rPr>
      <t xml:space="preserve">巴西H5上线： 理财产品(尾号 0 或1用户展示)</t>
    </r>
    <r>
      <t xml:space="preserve">
</t>
    </r>
    <r>
      <rPr>
        <color theme="10"/>
        <rFont val="Microsoft YaHei"/>
        <u/>
        <sz val="10"/>
      </rPr>
      <t xml:space="preserve">https://alidocs.dingtalk.com/i/nodes/o14dA3GK8g5mkAyLcgQAA1PZV9ekBD76?utm_scene=team_space</t>
    </r>
  </si>
  <si>
    <t>王子腾
谢国良
郑燕飞</t>
  </si>
  <si>
    <t>巴西H5： 1、修复裂变分享链接在telegram和facebook上参数被截断，导致没有绑定成功的bug；2、修复玩家直接手机号注册登录，侧边栏还有绑定手机号入口的bug</t>
  </si>
  <si>
    <t>巴西 H5： PP API游戏【邪恶燃烧】 游戏上线</t>
  </si>
  <si>
    <t>董展
陈苏熙
谢国良</t>
  </si>
  <si>
    <t xml:space="preserve"> 巴西服务器- 调整H5支付请求地址为内部ip ：调整H5支付请求地址为内部ip，提升访问速度，减少dns解析等异常情况出现导致支付异常 </t>
  </si>
  <si>
    <r>
      <rPr>
        <color rgb="FF000000"/>
        <rFont val="Microsoft YaHei"/>
        <sz val="10"/>
      </rPr>
      <t xml:space="preserve">巴西H5-诱导3.0BUG修复</t>
    </r>
    <r>
      <rPr>
        <color rgb="FF000000"/>
        <rFont val="Microsoft YaHei"/>
        <sz val="10"/>
      </rPr>
      <t xml:space="preserve">：</t>
    </r>
    <r>
      <rPr>
        <color rgb="FF000000"/>
        <rFont val="Microsoft YaHei"/>
        <sz val="10"/>
      </rPr>
      <t xml:space="preserve">诱导3.0修复进度条状态及默认标签显示错误</t>
    </r>
  </si>
  <si>
    <t>陶俊华
谢国良
郑燕飞</t>
  </si>
  <si>
    <t>新增复购率从平均 6-7%提升到 11-12%</t>
  </si>
  <si>
    <t>巴西H5-诱导3.0上线</t>
  </si>
  <si>
    <t>巴西H5-万圣节BUG修复：修复所有小玩法出现后，客户端未展示获奖动画的问题</t>
  </si>
  <si>
    <t>巴西 H5 更新1. 新人 200 局入口关闭；2. 新人引导回退到旧版</t>
  </si>
  <si>
    <t>董展
谢国良
帅维诚</t>
  </si>
  <si>
    <t>合并到56</t>
  </si>
  <si>
    <t>巴西MVP回退：1 、巴西H5-新人控制取消；2.、巴西H5-新人限时任务金额修改；3、数值控制全走5.0体系</t>
  </si>
  <si>
    <t>李欣
帅维城
董展</t>
  </si>
  <si>
    <t>H5&amp;W2A</t>
  </si>
  <si>
    <t xml:space="preserve">巴西 H5更新：优化 排行榜和提现文案 </t>
  </si>
  <si>
    <t>巴西H5-API游戏风控优化：添加API游戏下注前风控检测。</t>
  </si>
  <si>
    <t>巴西H5上线-上线内容：更新用户登录时设备码的获取逻辑</t>
  </si>
  <si>
    <t>巴西H5-优化及弱网场景优化（ 1.优化登录流程 ；2.修复网络不佳的情况下，偶发提示"Other clinet login."问题；3.涉及7个子游戏：水果机、雷神、万圣节、闪电、古罗马、宝藏。）</t>
  </si>
  <si>
    <t xml:space="preserve"> 巴西客户端更新- game_ermj_v7_线上报错修复 ：水果机处理新增下注消息报错问题修复</t>
  </si>
  <si>
    <t xml:space="preserve"> 巴西服务器：巴西app top10超时和错误接口统计，并在指定时间进行钉钉上报统计结果​</t>
  </si>
  <si>
    <t xml:space="preserve"> 巴西服务器- H5 自研api风控优化：巴西H5 自研api风控优化 </t>
  </si>
  <si>
    <r>
      <rPr>
        <color rgb="FF000000"/>
        <rFont val="Microsoft YaHei"/>
        <sz val="10"/>
      </rPr>
      <t xml:space="preserve">更新内容:修复断网后异常显示正在下注</t>
    </r>
    <r>
      <rPr>
        <color rgb="FF000000"/>
        <rFont val="Microsoft YaHei"/>
        <sz val="10"/>
      </rPr>
      <t xml:space="preserve">；</t>
    </r>
    <r>
      <rPr>
        <color rgb="FF000000"/>
        <rFont val="Microsoft YaHei"/>
        <sz val="10"/>
      </rPr>
      <t xml:space="preserve">  2.修复倒计时时区问题</t>
    </r>
  </si>
  <si>
    <t>帅维诚</t>
  </si>
  <si>
    <r>
      <rPr>
        <color rgb="FF000000"/>
        <rFont val="Microsoft YaHei"/>
        <sz val="10"/>
      </rPr>
      <t xml:space="preserve">巴西H5 - 新手数值控制 已上线 -水果机50局强控</t>
    </r>
    <r>
      <t xml:space="preserve">
</t>
    </r>
    <r>
      <rPr>
        <color rgb="FF000000"/>
        <rFont val="Microsoft YaHei"/>
        <sz val="10"/>
      </rPr>
      <t xml:space="preserve">文档地址：</t>
    </r>
    <r>
      <rPr>
        <color theme="10"/>
        <u/>
        <sz val="10"/>
      </rPr>
      <t xml:space="preserve">https://alidocs.dingtalk.com/i/nodes/lyQod3RxJK3oQbdKUnY13XmdJkb4Mw9r?doc_type=wiki_doc</t>
    </r>
    <r>
      <t xml:space="preserve">
</t>
    </r>
    <r>
      <rPr>
        <color rgb="FF000000"/>
        <rFont val="Microsoft YaHei"/>
        <sz val="10"/>
      </rPr>
      <t xml:space="preserve">线上回归新增两个问题正在修复中</t>
    </r>
    <r>
      <t xml:space="preserve">
</t>
    </r>
    <r>
      <rPr>
        <color rgb="FF000000"/>
        <rFont val="Microsoft YaHei"/>
        <sz val="10"/>
      </rPr>
      <t xml:space="preserve">巴西H5 - V2.9.5:新人限时游戏任务 已上线</t>
    </r>
    <r>
      <t xml:space="preserve">
</t>
    </r>
    <r>
      <rPr>
        <color rgb="FF000000"/>
        <rFont val="Microsoft YaHei"/>
        <sz val="10"/>
      </rPr>
      <t xml:space="preserve">文档地址：</t>
    </r>
    <r>
      <rPr>
        <sz val="10"/>
      </rPr>
      <t xml:space="preserve">https://alidocs.dingtalk.com/i/nodes/o14dA3GK8g5mkAyLcgKXNa3KV9ekBD76?doc_type=wiki_do</t>
    </r>
  </si>
  <si>
    <t>李欣
董展</t>
  </si>
  <si>
    <t>50局强控+200局任务无效，并有负向作用，造成付费率降低
已回退</t>
  </si>
  <si>
    <t>巴西H5更新：取消巴西独立日装饰</t>
  </si>
  <si>
    <t>巴西H5更新：1、登录页，手机号验证码登录增加防抖设计，具体表现为用户连续多次点击登录，仅会发送一次请求；2、裂变活动激活弹窗关闭逻辑优化，解决typeerror错误问题；3、api游戏新增loading过渡页；</t>
  </si>
  <si>
    <r>
      <rPr>
        <color rgb="FF000000"/>
        <rFont val="Microsoft YaHei"/>
        <sz val="10"/>
      </rPr>
      <t xml:space="preserve">巴西H5 - 每日登陆奖金领取优化 巴西节日限定装饰</t>
    </r>
    <r>
      <t xml:space="preserve">
</t>
    </r>
    <r>
      <rPr>
        <color rgb="FF000000"/>
        <rFont val="Microsoft YaHei"/>
        <sz val="10"/>
      </rPr>
      <t xml:space="preserve">文档地址：</t>
    </r>
    <r>
      <rPr>
        <color theme="10"/>
        <rFont val="Microsoft YaHei"/>
        <u/>
        <sz val="10"/>
      </rPr>
      <t xml:space="preserve">https://alidocs.dingtalk.com/i/nodes/93NwLYZXWyg1rP6vinEPg6rqJkyEqBQm?corpId=</t>
    </r>
  </si>
  <si>
    <t>功能--巴西每日登陆奖金领取优化(H5&amp;W2A)(0905上线)--登陆奖金改到22点可领
1、22-23点，人均流水，下降13%
2、22-23点，人均支付成功订单，下降9%
3、22-23点，ARPPU，下降 10%
结论
1、调整后，流水，付费均有下降
目前和巴西节假日重叠，建议继续观察</t>
  </si>
  <si>
    <t xml:space="preserve"> 巴西客户端更新- sg_v78：1. 每日登陆奖金优化；2. 静默热更全网开放；3. 新版大厅全网开放</t>
  </si>
  <si>
    <t>陶俊华
梁嘉轩</t>
  </si>
  <si>
    <r>
      <rPr>
        <color rgb="FF000000"/>
        <rFont val="Microsoft YaHei"/>
        <sz val="10"/>
      </rPr>
      <t xml:space="preserve">巴西H5-自研API游戏内破产礼包功能上线</t>
    </r>
    <r>
      <t xml:space="preserve">
</t>
    </r>
    <r>
      <rPr>
        <color rgb="FF000000"/>
        <rFont val="Microsoft YaHei"/>
        <sz val="10"/>
      </rPr>
      <t xml:space="preserve">文档地址：</t>
    </r>
    <r>
      <rPr>
        <color theme="10"/>
        <rFont val="Microsoft YaHei"/>
        <u/>
        <sz val="10"/>
      </rPr>
      <t xml:space="preserve">https://alidocs.dingtalk.com/i/nodes/o14dA3GK8g5mkAyLcgkZnb5bV9ekBD76?utm_scene=team_space</t>
    </r>
  </si>
  <si>
    <t>董展
谢国良</t>
  </si>
  <si>
    <t>功能--巴西H5自研API游戏内破产礼包功能上线(0904上线)
之前和之后对比
1、房间内破产付费人数比率，提升 1.13%，增幅 25.57%
2、房间内破产付费金额比率，提升 1.30%，增幅 27.06%
3、房间外破产无调整，变化幅度可以忽略
结论
1、增加API房间内破产，整体人数和金额付费占总比，提升1%</t>
  </si>
  <si>
    <t>巴西 H5 兼容 APK 已上线</t>
  </si>
  <si>
    <t xml:space="preserve"> 巴西客户端更新- sg_v77_新版大厅问题修复：解决用户id获取不到的问题
【影响】LB3PWA, LB2WA, LB2PWA</t>
  </si>
  <si>
    <t>帅维城</t>
  </si>
  <si>
    <t>巴西H5-轮盘异常断线优化：优化轮盘异常断线处理</t>
  </si>
  <si>
    <t>巴西W2A-自研API子游戏重连优化：修改重连次数为10次</t>
  </si>
  <si>
    <t xml:space="preserve"> 巴西客户端更新- sg_v76_新版大厅 ：  1. 新版子游戏列表；  2. jackpot刷新优化；  3. 新增奖金中心；  4. 新增促销中心；  5. 流水活动详情页修改；  6. 兑换码文案优化</t>
  </si>
  <si>
    <t>陶俊华
帅维城</t>
  </si>
  <si>
    <t xml:space="preserve"> 巴西 H5 新上 3 款游戏：角斗士荣耀、星旅淘金、宝石矿工</t>
  </si>
  <si>
    <t xml:space="preserve"> 巴西服务器- 修复自研api游戏狂暴模式多次扣费问题 
更新内容:
1.uc api服务器下注服务更新,增加回合中校验</t>
  </si>
  <si>
    <t>巴西 H5 优化已发布
内容：在每日前 5 分钟没有数据时，隐藏自我排名</t>
  </si>
  <si>
    <t xml:space="preserve"> 巴西服务器- webh5服务器更新 ​：1.h5服务器新增top10 错误请求统计和超时请求统计；2.h5服务器新增队列监控数据显示(正在处理中请求数)</t>
  </si>
  <si>
    <t>1. API游戏上线13款 ；2. 巴西H5V2.9.3每日流水排行榜 已上线</t>
  </si>
  <si>
    <t>功能 - 巴西H5V2.9.3每日流水排行榜(0828上线) 复盘
1、曝光点击付费率 5.73%，无人因为排行榜进行付费
2、平均领取率 33%
3、上线之后人均流水降低 22.50%，人均局数提升9.35%，付费率提升 4.83%，人均付费提升24.49%
结论
1、此功能目的主要是为了提升用户刺激流水，因为时间为月末月初，且无AB测试，无法明确确认对于流水和付费的影响
2、领取率偏低（33%），可以考虑加强引导</t>
  </si>
  <si>
    <t xml:space="preserve"> 巴西客户端更新- sg_v75_添加静默热更功能： 添加静默热更功能
【影响】LB3PWA, LB2WA, LB2PWA​</t>
  </si>
  <si>
    <t>巴西H5上线：1、14款自研API游戏；2、解决toLocaleString在部分机型不兼容的问题；3、新增连续充值和限时首充的充值按钮点击埋点</t>
  </si>
  <si>
    <t>王子腾
谢国良</t>
  </si>
  <si>
    <t xml:space="preserve"> 巴西服务器- 内部服务部署调整 ：1.新启动一个dbmid统计服务,将耗时db统计操作请求转到这里；2.新启动一个proxy_forgame服务(游戏内统计奖池),减少原in_uc(18.231.1.147)机器负载</t>
  </si>
  <si>
    <r>
      <rPr>
        <color rgb="FF000000"/>
        <rFont val="Microsoft YaHei"/>
        <sz val="10"/>
      </rPr>
      <t xml:space="preserve">巴西H5 - V2.8：生涯任务、VIP奖励</t>
    </r>
    <r>
      <rPr>
        <color rgb="FF000000"/>
        <rFont val="Microsoft YaHei"/>
        <sz val="10"/>
      </rPr>
      <t xml:space="preserve">；</t>
    </r>
    <r>
      <rPr>
        <color rgb="FF000000"/>
        <rFont val="Microsoft YaHei"/>
        <sz val="10"/>
      </rPr>
      <t xml:space="preserve">巴西H5 - V2.8.1：图库</t>
    </r>
  </si>
  <si>
    <t>巴西 每日任务复盘，该功能于8月21日上线。
1、每日充值任务领取率 61%
2、每日流水任务领取率 发财虎 27.40%，水果机 14.61%，万圣节 12.99%
3、每日局数任务领取率 发财虎 48.83%，水果机 50.40%，万圣节  46.93%
4、巴西人均vip流水，无明显上升，且因为自研API大量上线，流水呈下降趋势
结论
1、流水任务难度偏高，领取率很低
2、局数任何和充值任务领取率正常，但是还可以更高
3、活动对于游戏数据无明显影响
建议：活动内容优化，增加曝光</t>
  </si>
  <si>
    <t>巴西H5-API游戏上线 目前上线13款，总共54款上线</t>
  </si>
  <si>
    <t>线上API游戏回报率验证:
结论:
1. 金猪报财游戏回报率持续偏低.
2. 后羿射日游戏回报率很低,但是局数太少,需要持续观察.
3. 烘焙总动员和怪盗神偷游戏有异常, 需要和徐璠商讨,是否需要调整.
4. 其他游戏回报率正常.</t>
  </si>
  <si>
    <t>巴西H5V2.9.2 -(大R轮盘) 已上线</t>
  </si>
  <si>
    <t>巴西大R轮盘复盘，该功能于 8月19日上线
1、功能正常，各档位均有用户抽取
2、大R轮盘页面充值占比，整体约为0.30%，几户可以忽略不计
3、大R轮盘领取率为 54%
4、大R轮盘领取后用户付费次数提升 158%，人均付费金额提升245%
结论
1、大R轮盘本身页面的充值对于整体付费无帮助
2、大R轮盘当前功能正常，目前是付费后用户的抽奖体验的一个补充
3、大R轮盘领取后用户付费次数和金额有明显增加，且大R轮盘领取率不高，建议优化</t>
  </si>
  <si>
    <t xml:space="preserve">巴西H5-野牛优化；适配分辨率 </t>
  </si>
  <si>
    <t>功能巴西H5V2.9-(损失返还活动/神秘奖金)</t>
  </si>
  <si>
    <t>巴西H5，损失返还功能于8月16日上线，整体数据复盘
（功能为，vip用户输钱打到一定金额，第二日邮箱可以领取奖励）
1、达标用户邮件发送率为 70%
2、发送邮件后，邮件领取率为 90%
3、达标用户之前付费率22.94%，之后付费率24.59%，+ 1.66%
4、达标用户之前次日付费率7.55%，之后付费率7.06%，- 0.48%
5、当日和次日ARPPU，因为有大R，整体看波动不大，可以看作没有变化
6、达标用户之前次留80.13%，之后付费率79.17%，-0.96%、
结论：
1、功能理论上应该是100%发送，实际只有70%，需要产品和开发确认损失返还发送逻辑
2、此功能对于充值和次留几户没有明显影响（理论上是个次日钩子功能）
数据更新
邮件领取率错误，和燕飞确认，目前邮件领取没问题，修复邮件领取率为100%，其他数据无变化
结论：
1、损失返还对于充值和次留几户没有明显影响（理论上是个次日钩子功能）</t>
  </si>
  <si>
    <t>巴西PWA自研API，添加税收功能</t>
  </si>
  <si>
    <t>巴西H5-API游戏上线17款， 目前上线41款</t>
  </si>
  <si>
    <t>王子腾
陈苏熙</t>
  </si>
  <si>
    <t>以上，41款线上API数据，历史已调整过和无问题，不调整，下面是建议默认参数的调整
自研API_百鬼夜行建议默认参数调整为14
自研API_宝石传奇建议默认参数调整为15
自研API_凤凰传奇建议默认参数调整为14
自研API_横财来啦建议默认参数调整为14
自研API_麻将胡了2建议默认参数调整为14
自研API_忍者VS武侍建议默认参数调整为13
自研API_圣诞欢乐送建议默认参数调整为14
自研API_双喜临门建议默认参数调整为14
自研API_泰嗨泼水节建议默认参数调整为14
自研API_糖果连连爆建议默认参数调整为14
自研API_万胜狂欢夜建议默认参数调整为13
自研API_亡灵大盗建议默认参数调整为13
自研API_象财神建议默认参数调整为14</t>
  </si>
  <si>
    <t>巴西H5上线-修复破产礼包弹窗加送比例显示错误的问题</t>
  </si>
  <si>
    <t>巴西H5 - v2.5.5：WhatsApp裂变优化</t>
  </si>
  <si>
    <t>巴西h5_whatsapp裂变优化复盘，13日上线
1、曝光率提升，朋友4.23%，玩家4.23%
2、点击率提升，朋友5.55%，玩家5.24%
3、链接生成率提升，朋友3.77%，玩家5.83%
4、注册占比提升，朋友4.41%，玩家2.16%
5、注册成功率降低，朋友-10.04%，玩家-1.01%
6、实际被邀请的注册人数，约翻倍了
结论：效果明显，用户邀请意愿和注册人数明显增加</t>
  </si>
  <si>
    <t>巴西H5 2.6 需求已上线
巴西H5 - V2.6：限时首充、连续充值
 巴西服务器- H5首充和连续充值活动 ​
1.uc h5首充和连续充值活动上线</t>
  </si>
  <si>
    <t>巴西H5，410%首充和780%连续充值复盘，该功能于8月6日上线
1、两个功能数据漏斗正常
2、410%首充在新增24小时付费占比 50%，在当日付费占比 20% 
3、780%连续充值新增24小时付费占比 3.5%，在当日付费占比 6% 
4、功能上线后，同等新增量级，新增付费率和ARPU有提升
5、功能上线后，同等活跃量级，付费率，ARPU和ARPPU均有提升
6、8月6日起，h5vip留存，从 55%，提升至60%+
总结
充值的持续赠予，目标感的流水活动，引导用户游戏目标和金币奖励相结合，是良性的，有利于整体游戏数据的</t>
  </si>
  <si>
    <t>巴西H5-API游戏上线 目前上线24款</t>
  </si>
  <si>
    <t>合并到30</t>
  </si>
  <si>
    <t>巴西H5上线： H5V2.7.1 侧边栏优化上线</t>
  </si>
  <si>
    <t>巴西H5上线 1、体验优化；2、更新game.json配置方式；3、新增预发模式</t>
  </si>
  <si>
    <r>
      <rPr>
        <color rgb="FF000000"/>
        <rFont val="Microsoft YaHei"/>
        <sz val="10"/>
      </rPr>
      <t xml:space="preserve">巴西PWA-四个子游戏移植上线，野牛游戏；黄金派对游戏；野狼黄金游戏 ；原始森林游戏 </t>
    </r>
  </si>
  <si>
    <t>野牛/发财龙/黄金派对/野狼黄金/原始森林 ，发财龙参游流水较好，其他游戏一般
整体付费一般，没有明显增长</t>
  </si>
  <si>
    <t xml:space="preserve">诱导2.0 </t>
  </si>
  <si>
    <t>已在pwa全部复盘里完成</t>
  </si>
  <si>
    <t>巴西逆向API-发财鼠</t>
  </si>
  <si>
    <t>巴西逆向API-发财牛</t>
  </si>
  <si>
    <t>巴西H5 - V2.5.3：流水活动优化</t>
  </si>
  <si>
    <t>巴西 apk和h5 钩子套餐数据对比（仅选择6月20日之后注册的用户）
1、钩子套餐功能正常
2、apk上线钩子套餐功能，留存提升2%
3、h5上线钩子套餐功能，留存提升10%
4、apk邮件领取率 56.69%，h5邮件领取率 44.33%
结论：钩子套餐对于apk留存有一点点提升，对于h5留存提升比较明显，h5邮件领取率还可以继续优化
老用户付费，留存和邮件领取率会更高</t>
  </si>
  <si>
    <t>巴西发财龙上线</t>
  </si>
  <si>
    <t>合并到23</t>
  </si>
  <si>
    <t>巴西H5 v2.5.2 - Jackpot功能移植上线(从APK移植)</t>
  </si>
  <si>
    <t>H5jackpot复盘
1、结论，60%左右的达标用户参与了JP抽奖
2、整体提充比预计提升17%，复购率提升 12.67%，复购金额并未提升
这个功能主要还是长时间的用户复购和老用户提充比增加，短时间看不出明显效果</t>
  </si>
  <si>
    <t>巴西H5 - v2.5：奖金中心、兑换码、界面布局调整</t>
  </si>
  <si>
    <t>巴西H5 - v2.5.1：救济金充值 增加奖金</t>
  </si>
  <si>
    <t>巴西H5，救济金增加奖金
1、从已有数据看，充值占比没有明显增加
2、充值人数太少，次留变化不大</t>
  </si>
  <si>
    <t>1、webp图片资源替换；2、whatsapp裂变功能；3、打包策略优化，添加dns预解析、预连接</t>
  </si>
  <si>
    <t>whatsapp裂变功能
1、带来的新增占比在10%
2、提款成功用户少，可以继续优化</t>
  </si>
  <si>
    <t xml:space="preserve"> 巴西客户端更新- sg_v70_发财兔子游戏上线</t>
  </si>
  <si>
    <t>巴西发财兔复盘
1、发财兔人数 第二，34.89%，仅次于万圣节
2、发财兔消耗 第三，13.97%，仅次于万圣节和九线
3、发财兔上线后，短期内，对于消耗和付费  无任何提升</t>
  </si>
  <si>
    <t>WEB老用户促活推送需求/Web推送(每日-活动推送、救济金)</t>
  </si>
  <si>
    <t>钱贵祥</t>
  </si>
  <si>
    <t>中国时间 7月03日 16:05 , 重新开启  777ganhar.com 和 winmx.mx 的 argo 重新开启了</t>
  </si>
  <si>
    <t>修复游戏切换后台再进入黑屏问题</t>
  </si>
  <si>
    <t>巴西服务器-crazy777新增2个小玩法</t>
  </si>
  <si>
    <t>crazy777 新增2个小游戏
1、12草莓被动游戏触发率 80%
2、双倍游戏主动参与率 60%
3、整体流水，消耗，付费无明显变化</t>
  </si>
  <si>
    <t>巴西H5 2.3 - 活动侧边栏</t>
  </si>
  <si>
    <t>巴西H5 2.3.1 - 充值赠送次日领取奖金</t>
  </si>
  <si>
    <t>钩子套餐功能上线后
1、vip购买钩子套餐次留从50.50% 提升到了 58.32%
2、钩子套餐邮件领取率在50-60%，还可以继续优化</t>
  </si>
  <si>
    <r>
      <rPr>
        <color rgb="FF000000"/>
        <rFont val="Microsoft YaHei"/>
        <sz val="10"/>
      </rPr>
      <t xml:space="preserve">中国时间 20240701 15:30 已关闭如下 argo 服务:</t>
    </r>
    <r>
      <t xml:space="preserve">
</t>
    </r>
    <r>
      <rPr>
        <color rgb="FF000000"/>
        <rFont val="Microsoft YaHei"/>
        <sz val="10"/>
      </rPr>
      <t xml:space="preserve">巴西PWA 主要投放的域名：play.google.777ganhar.com</t>
    </r>
    <r>
      <t xml:space="preserve">
</t>
    </r>
    <r>
      <rPr>
        <color rgb="FF000000"/>
        <rFont val="Microsoft YaHei"/>
        <sz val="10"/>
      </rPr>
      <t xml:space="preserve">墨西哥PWA 主要投放的域名：play.google.con.winmx.mx</t>
    </r>
    <r>
      <t xml:space="preserve">
</t>
    </r>
    <r>
      <rPr>
        <color rgb="FF000000"/>
        <rFont val="Microsoft YaHei"/>
        <sz val="10"/>
      </rPr>
      <t xml:space="preserve">另外，保留的 argo 启动的域名:7bslot.com 。 它是由一个推广落地页 </t>
    </r>
    <r>
      <rPr>
        <color theme="10"/>
        <rFont val="Microsoft YaHei"/>
        <u/>
        <sz val="10"/>
      </rPr>
      <t xml:space="preserve">http://www.blackflamewasteland.site</t>
    </r>
    <r>
      <rPr>
        <color rgb="FF000000"/>
        <rFont val="Microsoft YaHei"/>
        <sz val="10"/>
      </rPr>
      <t xml:space="preserve">  跳转到  7bslot.com 的。</t>
    </r>
    <r>
      <t xml:space="preserve">
</t>
    </r>
    <r>
      <rPr>
        <color rgb="FF000000"/>
        <rFont val="Microsoft YaHei"/>
        <sz val="10"/>
      </rPr>
      <t xml:space="preserve">--------------</t>
    </r>
    <r>
      <t xml:space="preserve">
</t>
    </r>
    <r>
      <rPr>
        <color rgb="FF000000"/>
        <rFont val="Microsoft YaHei"/>
        <sz val="10"/>
      </rPr>
      <t xml:space="preserve">关闭目的是验证 argo对 广告点击访达率的影响。</t>
    </r>
  </si>
  <si>
    <t>巴西 H5 2.2 上线-品牌和体验优化</t>
  </si>
  <si>
    <t>巴西H5 sentry 报错优化上线</t>
  </si>
  <si>
    <t>修复H5官网域名跳转错误问题</t>
  </si>
  <si>
    <t>中国时间11点07分，修改 7bslot.com 的 argo 网络。</t>
  </si>
  <si>
    <t>巴西诱导2.0上线</t>
  </si>
  <si>
    <t>结论：
1、诱导2.0用户新增付费率和LTV付费率均有提升
2、LTV付费ARPPU并未提升，付费人数增加和大R用户影响不好判断
整体上看，完成了诱而不骗的转变，且付费率并未下降</t>
  </si>
  <si>
    <t>结果正向</t>
  </si>
  <si>
    <t>巴西H5，代理裂变</t>
  </si>
  <si>
    <t>日期</t>
  </si>
  <si>
    <t>活跃人数</t>
  </si>
  <si>
    <t>代理裂变曝光人数</t>
  </si>
  <si>
    <t>代理裂变曝光率</t>
  </si>
  <si>
    <t>代理裂变分享人数</t>
  </si>
  <si>
    <t>分享点击率</t>
  </si>
  <si>
    <t>发起邀请链接生成人数</t>
  </si>
  <si>
    <t>链接生成率</t>
  </si>
  <si>
    <t>代理邀请注册人数</t>
  </si>
  <si>
    <t>邀请成功率</t>
  </si>
  <si>
    <t>注册效率</t>
  </si>
  <si>
    <t>新增付费人数</t>
  </si>
  <si>
    <t>新增付费率</t>
  </si>
  <si>
    <t>新增付费金额</t>
  </si>
  <si>
    <t>新增ARPU</t>
  </si>
  <si>
    <t>新增ARPPU</t>
  </si>
  <si>
    <t>代理邀请率</t>
  </si>
  <si>
    <t>参游人数</t>
  </si>
  <si>
    <t>新增参游率</t>
  </si>
  <si>
    <t>有效裂变率</t>
  </si>
  <si>
    <t>巴西APK，代理裂变</t>
  </si>
  <si>
    <t>H5活跃人数</t>
  </si>
  <si>
    <t>GanheR$页-底部导航栏点击人数</t>
  </si>
  <si>
    <t>活跃_GanheR$页曝光率</t>
  </si>
  <si>
    <t>GanheR$页-分享给朋友点击人数</t>
  </si>
  <si>
    <t>朋友分享点击率</t>
  </si>
  <si>
    <t>分享给朋友链接生成人数</t>
  </si>
  <si>
    <t>朋友分享链接生成率</t>
  </si>
  <si>
    <t>分享给朋友邀请注册人数</t>
  </si>
  <si>
    <t>朋友分享链接生成_注册成功率</t>
  </si>
  <si>
    <t>分享给朋友邀请付费人数_首日</t>
  </si>
  <si>
    <t>朋友分享首日付费率</t>
  </si>
  <si>
    <t>28日，巴西删除3个月未进行游戏的用户，删除之前，无记录，据客服反馈每天有5-10个咨询量</t>
  </si>
  <si>
    <t>删除之后，每天1-2个咨询手机绑定相关事宜</t>
  </si>
  <si>
    <t/>
  </si>
  <si>
    <t>从客服感官和数据角度，反馈手机绑定问题明显减少</t>
  </si>
  <si>
    <t>消耗</t>
  </si>
  <si>
    <t>展示</t>
  </si>
  <si>
    <t>CPM</t>
  </si>
  <si>
    <t>点击</t>
  </si>
  <si>
    <t>CTR</t>
  </si>
  <si>
    <t>新增</t>
  </si>
  <si>
    <t>CVR</t>
  </si>
  <si>
    <t>首日付费人数</t>
  </si>
  <si>
    <t>首日付费金额</t>
  </si>
  <si>
    <t>CPI</t>
  </si>
  <si>
    <t>CPA</t>
  </si>
  <si>
    <t>ARPU</t>
  </si>
  <si>
    <t>ARPPU</t>
  </si>
  <si>
    <t>首日ROAS</t>
  </si>
  <si>
    <t>LTV付费人数
(指定日期内)</t>
  </si>
  <si>
    <t>LTV付费率
(指定日期内)</t>
  </si>
  <si>
    <t>LTV付费金额
(指定日期内)</t>
  </si>
  <si>
    <t>LTV付费ARPPU
(指定日期内)</t>
  </si>
  <si>
    <t>6月16日-20日
H5BR12图片
诱导1.0</t>
  </si>
  <si>
    <t>6月26日-30日
H5BR12图片
诱导2.0</t>
  </si>
  <si>
    <t>提升</t>
  </si>
  <si>
    <t>下降</t>
  </si>
  <si>
    <t>含钩子套餐
购买人数</t>
  </si>
  <si>
    <t>含钩子套餐购买次日登录人数</t>
  </si>
  <si>
    <t>钩子套餐
次留率</t>
  </si>
  <si>
    <t>奖励邮件
发送人数</t>
  </si>
  <si>
    <t>奖励邮件次日领取人数</t>
  </si>
  <si>
    <t>奖励邮件
领取率</t>
  </si>
  <si>
    <t>NULL</t>
  </si>
  <si>
    <t>之前</t>
  </si>
  <si>
    <t>之后</t>
  </si>
  <si>
    <t>1_ALL</t>
  </si>
  <si>
    <t>总人数</t>
  </si>
  <si>
    <t>总局数</t>
  </si>
  <si>
    <t>草莓游戏人数</t>
  </si>
  <si>
    <t>草莓游戏次数</t>
  </si>
  <si>
    <t>双倍人数</t>
  </si>
  <si>
    <t>双倍次数</t>
  </si>
  <si>
    <t>9线水果机</t>
  </si>
  <si>
    <t>API</t>
  </si>
  <si>
    <t>crazy777</t>
  </si>
  <si>
    <t>草莓游戏率（被动）（人数）</t>
  </si>
  <si>
    <t>草莓游戏率（被动）（次数）</t>
  </si>
  <si>
    <t>双倍游戏率（主动）（人数）</t>
  </si>
  <si>
    <t>双倍游戏率（主动）（次数）</t>
  </si>
  <si>
    <t>宝藏</t>
  </si>
  <si>
    <t>宝石</t>
  </si>
  <si>
    <t>财富虎</t>
  </si>
  <si>
    <t>动物派对</t>
  </si>
  <si>
    <t>发财虎</t>
  </si>
  <si>
    <t>古罗马</t>
  </si>
  <si>
    <t>海王</t>
  </si>
  <si>
    <t>经典万圣节</t>
  </si>
  <si>
    <t>雷神</t>
  </si>
  <si>
    <t>轮盘</t>
  </si>
  <si>
    <t>闪电</t>
  </si>
  <si>
    <t>世界杯</t>
  </si>
  <si>
    <t>甜蜜大富翁</t>
  </si>
  <si>
    <t>骰子</t>
  </si>
  <si>
    <t>万圣节</t>
  </si>
  <si>
    <t>小丑</t>
  </si>
  <si>
    <t>小丑2</t>
  </si>
  <si>
    <t>小钢珠</t>
  </si>
  <si>
    <t>足球巨星</t>
  </si>
  <si>
    <t>VIP参游人数</t>
  </si>
  <si>
    <t>VIP总流水</t>
  </si>
  <si>
    <t>VIP人均流水</t>
  </si>
  <si>
    <t>VIP人均局数</t>
  </si>
  <si>
    <t>VIP人均时间</t>
  </si>
  <si>
    <t>VIP总消耗</t>
  </si>
  <si>
    <t>首充付费</t>
  </si>
  <si>
    <t>复购付费</t>
  </si>
  <si>
    <t>回报率</t>
  </si>
  <si>
    <t>参游情况</t>
  </si>
  <si>
    <t>总流水</t>
  </si>
  <si>
    <t>人均流水</t>
  </si>
  <si>
    <t>整体增长</t>
  </si>
  <si>
    <t>汇总占比</t>
  </si>
  <si>
    <t>发财兔</t>
  </si>
  <si>
    <t>人均局数</t>
  </si>
  <si>
    <t>人均时长</t>
  </si>
  <si>
    <t>总输赢</t>
  </si>
  <si>
    <t>VIP付费</t>
  </si>
  <si>
    <t>分享给玩家</t>
  </si>
  <si>
    <t>H5注册人数</t>
  </si>
  <si>
    <t>GanheR$页-分享给玩家点击人数</t>
  </si>
  <si>
    <t>玩家分享点击率</t>
  </si>
  <si>
    <t>分享给玩家链接生成人数</t>
  </si>
  <si>
    <t>玩家分享链接生成率</t>
  </si>
  <si>
    <t>分享给玩家邀请注册人数</t>
  </si>
  <si>
    <t>玩家分享注册_全部注册占比</t>
  </si>
  <si>
    <t>玩家分享链接生成_注册成功率</t>
  </si>
  <si>
    <t>分享给玩家邀请付费人数_首日</t>
  </si>
  <si>
    <t>玩家分享首日付费率</t>
  </si>
  <si>
    <t>分享给玩家邀请付费金额_首日</t>
  </si>
  <si>
    <t>玩家分享首日ARPU</t>
  </si>
  <si>
    <t>玩家分享首日ARPPU</t>
  </si>
  <si>
    <t>分享给玩家邀请活跃人数</t>
  </si>
  <si>
    <t>分享给玩家邀请付费人数_当日</t>
  </si>
  <si>
    <t>玩家分享活跃付费率</t>
  </si>
  <si>
    <t>分享给玩家邀请付费金额_当日</t>
  </si>
  <si>
    <t>玩家分享活跃ARPU</t>
  </si>
  <si>
    <t>玩家分享活跃ARPPU</t>
  </si>
  <si>
    <t>分享给玩家邀请提款人数_当日</t>
  </si>
  <si>
    <t>玩家分享活跃提款率</t>
  </si>
  <si>
    <t>接着上面</t>
  </si>
  <si>
    <t>分享给玩家邀请提款金额_当日</t>
  </si>
  <si>
    <t>玩家分享活跃提充比</t>
  </si>
  <si>
    <t>分享给玩家邀请付费人数_当日复购</t>
  </si>
  <si>
    <t>玩家分享复购率</t>
  </si>
  <si>
    <t>分享给玩家邀请付费金额_当日复购</t>
  </si>
  <si>
    <t>玩家分享复购ARPPU</t>
  </si>
  <si>
    <t>分享给玩家邀请付费人数_LTV</t>
  </si>
  <si>
    <t>玩家分享LTV付费率</t>
  </si>
  <si>
    <t>分享给玩家邀请付费金额_LTV</t>
  </si>
  <si>
    <t>玩家分享LTVARPU</t>
  </si>
  <si>
    <t>玩家分享LTVARPPU</t>
  </si>
  <si>
    <t>分享给玩家邀请提款人数_LTV</t>
  </si>
  <si>
    <t>玩家分享LTV提款率</t>
  </si>
  <si>
    <t>分享给玩家邀请提款金额_LTV</t>
  </si>
  <si>
    <t>玩家分享LTV提充比</t>
  </si>
  <si>
    <t>分享给玩家上级人数</t>
  </si>
  <si>
    <t>玩家分享代理活跃率</t>
  </si>
  <si>
    <t>分享给玩家当日有1+付费用户的上级人数</t>
  </si>
  <si>
    <t>玩家分享有效代理率</t>
  </si>
  <si>
    <t>WhatsApp邀请提款人数</t>
  </si>
  <si>
    <t>WhatsApp邀请提款金额</t>
  </si>
  <si>
    <t>玩家分享代理利润(暂无法区分提款来源)</t>
  </si>
  <si>
    <t>玩家分享人均有效代理利润</t>
  </si>
  <si>
    <t>分享给朋友</t>
  </si>
  <si>
    <t>朋友分享注册_全部注册占比</t>
  </si>
  <si>
    <t>分享给朋友邀请付费金额_首日</t>
  </si>
  <si>
    <t>朋友分享首日ARPU</t>
  </si>
  <si>
    <t>朋友分享首日ARPPU</t>
  </si>
  <si>
    <t>分享给朋友邀请活跃人数</t>
  </si>
  <si>
    <t>分享给朋友邀请付费人数_当日</t>
  </si>
  <si>
    <t>朋友分享活跃付费率</t>
  </si>
  <si>
    <t>分享给朋友邀请付费金额_当日</t>
  </si>
  <si>
    <t>朋友分享活跃ARPU</t>
  </si>
  <si>
    <t>朋友分享活跃ARPPU</t>
  </si>
  <si>
    <t>分享给朋友邀请提款人数_当日</t>
  </si>
  <si>
    <t>朋友分享活跃提款率</t>
  </si>
  <si>
    <t>分享给朋友邀请提款金额_当日</t>
  </si>
  <si>
    <t>朋友分享活跃提充比</t>
  </si>
  <si>
    <t>分享给朋友邀请付费人数_当日复购</t>
  </si>
  <si>
    <t>朋友分享复购率</t>
  </si>
  <si>
    <t>分享给朋友邀请付费金额_当日复购</t>
  </si>
  <si>
    <t>朋友分享复购ARPPU</t>
  </si>
  <si>
    <t>分享给朋友邀请付费人数_LTV</t>
  </si>
  <si>
    <t>朋友分享LTV付费率</t>
  </si>
  <si>
    <t>分享给朋友邀请付费金额_LTV</t>
  </si>
  <si>
    <t>朋友分享LTVARPU</t>
  </si>
  <si>
    <t>朋友分享LTVARPPU</t>
  </si>
  <si>
    <t>分享给朋友邀请提款人数_LTV</t>
  </si>
  <si>
    <t>朋友分享LTV提款率</t>
  </si>
  <si>
    <t>分享给朋友邀请提款金额_LTV</t>
  </si>
  <si>
    <t>朋友分享LTV提充比</t>
  </si>
  <si>
    <t>分享给朋友上级人数</t>
  </si>
  <si>
    <t>朋友分享代理活跃率</t>
  </si>
  <si>
    <t>分享给朋友当日有1+付费用户的上级人数</t>
  </si>
  <si>
    <t>朋友分享有效代理率</t>
  </si>
  <si>
    <t>朋友分享代理利润(暂无法区分提款来源)</t>
  </si>
  <si>
    <t>朋友分享人均有效代理利润</t>
  </si>
  <si>
    <t>游戏和FC
提款人数</t>
  </si>
  <si>
    <t>游戏和FC
提款金额</t>
  </si>
  <si>
    <t>JP提款人数</t>
  </si>
  <si>
    <t>JP提款金额</t>
  </si>
  <si>
    <t>整体提充比</t>
  </si>
  <si>
    <t>付费人数</t>
  </si>
  <si>
    <t>付费金额</t>
  </si>
  <si>
    <t>复购人数</t>
  </si>
  <si>
    <t>复购金额</t>
  </si>
  <si>
    <t>付费率</t>
  </si>
  <si>
    <t>复购率</t>
  </si>
  <si>
    <t>复购ARPPU</t>
  </si>
  <si>
    <t>流水达标VIP人数</t>
  </si>
  <si>
    <t>抽奖人数</t>
  </si>
  <si>
    <t>抽奖率</t>
  </si>
  <si>
    <t>奖励金额</t>
  </si>
  <si>
    <t>9-17日</t>
  </si>
  <si>
    <t>19-23日</t>
  </si>
  <si>
    <t>对比</t>
  </si>
  <si>
    <t>野牛/发财龙/黄金派对/野狼黄金/原始森林 ，发财龙参游流水较好，其他游戏一般，整体付费一般，没有明显增长</t>
  </si>
  <si/>
  <si>
    <r>
      <rPr>
        <b/>
        <rFont val="Microsoft YaHei"/>
        <sz val="14"/>
      </rPr>
      <t xml:space="preserve">巴西h5_whatsapp裂变优化复盘，13日上线</t>
    </r>
    <r>
      <t xml:space="preserve">
</t>
    </r>
    <r>
      <rPr>
        <rFont val="Microsoft YaHei"/>
        <sz val="10"/>
      </rPr>
      <t xml:space="preserve">1、曝光率提升，朋友4.23%，玩家4.23%</t>
    </r>
    <r>
      <t xml:space="preserve">
</t>
    </r>
    <r>
      <rPr>
        <rFont val="Microsoft YaHei"/>
        <sz val="10"/>
      </rPr>
      <t xml:space="preserve">2、点击率提升，朋友5.55%，玩家5.24%</t>
    </r>
    <r>
      <t xml:space="preserve">
</t>
    </r>
    <r>
      <rPr>
        <rFont val="Microsoft YaHei"/>
        <sz val="10"/>
      </rPr>
      <t xml:space="preserve">3、链接生成率提升，朋友3.77%，玩家5.83%</t>
    </r>
    <r>
      <t xml:space="preserve">
</t>
    </r>
    <r>
      <rPr>
        <rFont val="Microsoft YaHei"/>
        <sz val="10"/>
      </rPr>
      <t xml:space="preserve">4、注册占比提升，朋友4.41%，玩家2.16%</t>
    </r>
    <r>
      <t xml:space="preserve">
</t>
    </r>
    <r>
      <rPr>
        <rFont val="Microsoft YaHei"/>
        <sz val="10"/>
      </rPr>
      <t xml:space="preserve">5、注册成功率降低，朋友-10.04%，玩家-1.01%</t>
    </r>
    <r>
      <t xml:space="preserve">
</t>
    </r>
    <r>
      <rPr>
        <rFont val="Microsoft YaHei"/>
        <sz val="10"/>
      </rPr>
      <t xml:space="preserve">6、实际被邀请的注册人数，约翻倍了</t>
    </r>
    <r>
      <t xml:space="preserve">
</t>
    </r>
    <r>
      <rPr>
        <rFont val="Microsoft YaHei"/>
        <sz val="10"/>
      </rPr>
      <t xml:space="preserve">结论：效果明显，用户邀请意愿和注册人数明显增加</t>
    </r>
  </si>
  <si>
    <t>另外从当前数据已知问题</t>
  </si>
  <si>
    <t>参数调整并不能完全满足回报率，部分有些缓解，部分游戏效果不大，主要原因是因为api各游戏倍率不一致，导致5.0冲突</t>
  </si>
  <si>
    <t>如果想要做到每个游戏回报率和参数值对应匹配合理</t>
  </si>
  <si>
    <t>1、需要更多的明细记录</t>
  </si>
  <si>
    <t>2、需要每个游戏单独配置倍率算法</t>
  </si>
  <si>
    <t>巴西H5，损失返还功能于8月16日上线，整体数据复盘
（功能为，vip用户输钱打到一定金额，第二日邮箱可以领取奖励）
1、达标用户邮件发送率为 70%
2、发送邮件后，邮件领取率为 90%
3、达标用户之前付费率22.94%，之后付费率24.59%，+ 1.66%
4、达标用户之前次日付费率7.55%，之后付费率7.06%，- 0.48%
5、当日和次日ARPPU，因为有大R，整体看波动不大，可以看作没有变化
6、达标用户之前次留80.13%，之后付费率79.17%，-0.96%、
结论：
1、功能理论上应该是100%发送，实际只有70%，需要产品和开发确认损失返还发送逻辑
2、此功能对于充值和次留几户没有明显影响（理论上是个次日钩子功能）</t>
  </si>
  <si>
    <t>奖励发送人数比率
已去掉2w的</t>
  </si>
  <si>
    <t>档位</t>
  </si>
  <si>
    <t>总计</t>
  </si>
  <si>
    <t>奖励领取人数比率
已去掉2w的</t>
  </si>
  <si>
    <t>当日付费率
已去掉2w的</t>
  </si>
  <si>
    <t>10-16日</t>
  </si>
  <si>
    <t>18-22日</t>
  </si>
  <si>
    <t>次日付费率
已去掉2w的</t>
  </si>
  <si>
    <t>次留
已去掉2w的</t>
  </si>
  <si>
    <t>当日ARPPU
已去掉2w的</t>
  </si>
  <si>
    <t>次日ARPPU
已去掉2w的</t>
  </si>
  <si>
    <t>领取人数</t>
  </si>
  <si>
    <t>1级轮盘</t>
  </si>
  <si>
    <t>2级轮盘</t>
  </si>
  <si>
    <t>3级轮盘</t>
  </si>
  <si>
    <t>4级轮盘</t>
  </si>
  <si>
    <t>410限时首充</t>
  </si>
  <si>
    <t>780连续充值</t>
  </si>
  <si>
    <t>大r轮盘</t>
  </si>
  <si>
    <t>阶梯礼包</t>
  </si>
  <si>
    <t>救济金充值</t>
  </si>
  <si>
    <t>流水排行</t>
  </si>
  <si>
    <t>每日礼包</t>
  </si>
  <si>
    <t>破产</t>
  </si>
  <si>
    <t>商城菜籽</t>
  </si>
  <si>
    <t>首充</t>
  </si>
  <si>
    <t>gold</t>
  </si>
  <si>
    <t>JP</t>
  </si>
  <si>
    <t>领取次数</t>
  </si>
  <si>
    <t>领取金额</t>
  </si>
  <si>
    <t>H5上线以后总计付费人数</t>
  </si>
  <si>
    <t>H5上线以后总计抽取人数</t>
  </si>
  <si>
    <t>抽取率</t>
  </si>
  <si>
    <t>未抽大R轮盘</t>
  </si>
  <si>
    <t>人数</t>
  </si>
  <si>
    <t>充值次数</t>
  </si>
  <si>
    <t>人均充值次数</t>
  </si>
  <si>
    <t>充值金额</t>
  </si>
  <si>
    <t>人均充值金额</t>
  </si>
  <si>
    <t>抽取过大R轮盘</t>
  </si>
  <si>
    <t>提升情况</t>
  </si>
  <si>
    <t>提升率</t>
  </si>
  <si>
    <t>巴西每日充值任务</t>
  </si>
  <si>
    <t>加送率</t>
  </si>
  <si>
    <t>充值人数</t>
  </si>
  <si>
    <t>领取率</t>
  </si>
  <si>
    <t>流水条件</t>
  </si>
  <si>
    <t>水果机</t>
  </si>
  <si>
    <t>可领取人数</t>
  </si>
  <si>
    <t>实际领取人数</t>
  </si>
  <si>
    <t>局数条件</t>
  </si>
  <si>
    <t>巴西VIP人均流水</t>
  </si>
  <si>
    <t>8月29日-9月2日
累计，PWA投放，新增24小时内行为</t>
  </si>
  <si>
    <t>排行榜曝光人数</t>
  </si>
  <si>
    <t>排行榜点击充值500人数</t>
  </si>
  <si>
    <t>付费点击率</t>
  </si>
  <si>
    <t>发起付费人数</t>
  </si>
  <si>
    <t>付费成功人数</t>
  </si>
  <si>
    <t>付费成功率</t>
  </si>
  <si>
    <t>发放人数</t>
  </si>
  <si>
    <t>活动上线之后，成功领取奖励的用户，之前和之后的数据对比</t>
  </si>
  <si>
    <t>游戏人数</t>
  </si>
  <si>
    <t>流水</t>
  </si>
  <si>
    <t>局数</t>
  </si>
  <si>
    <t>人均ARPPU</t>
  </si>
  <si>
    <t>上线之后</t>
  </si>
  <si>
    <t>上线之前</t>
  </si>
  <si>
    <t>汇总</t>
  </si>
  <si>
    <t>房间内破产</t>
  </si>
  <si>
    <t>房间外破产</t>
  </si>
  <si>
    <t>人数比率</t>
  </si>
  <si>
    <t>金额比率</t>
  </si>
  <si>
    <t>之前汇总</t>
  </si>
  <si>
    <t>之后汇总</t>
  </si>
  <si>
    <t>增幅</t>
  </si>
  <si>
    <t>小时</t>
  </si>
  <si>
    <t>领工资</t>
  </si>
  <si>
    <t>在线人数</t>
  </si>
  <si>
    <t>充值</t>
  </si>
  <si>
    <t>人均流水（取离开游戏时间，不完全准确）</t>
  </si>
  <si>
    <t>人均订单次数</t>
  </si>
  <si>
    <t>幅度</t>
  </si>
  <si>
    <t>9月6日-8日，第一次玩到
金币小于200
所需最局数和完成人数占比情况
和达到局数后离开游戏付费情况
H5PWA投放（含H5BRAPK）</t>
  </si>
  <si>
    <t>9月9日-11日，第一次玩到
金币小于200
所需最局数和完成人数占比情况
和达到局数后离开游戏付费情况
H5PWA投放（含H5BRAPK）</t>
  </si>
  <si>
    <t>9月6日-8日，第一次玩到
金币200到300
所需最局数和完成人数占比情况
和达到局数后离开游戏付费情况
H5PWA投放（含H5BRAPK）</t>
  </si>
  <si>
    <t>9月9日-11日，第一次玩到
金币200到300
所需最局数和完成人数占比情况
和达到局数后离开游戏付费情况
H5PWA投放（含H5BRAPK）</t>
  </si>
  <si>
    <t>9月6日-8日，第一次玩到
金币大于300
所需最局数和完成人数占比情况
和达到局数后离开游戏付费情况
H5PWA投放（含H5BRAPK）</t>
  </si>
  <si>
    <t>9月9日-11日，第一次玩到
金币大于300
所需最局数和完成人数占比情况
和达到局数后离开游戏付费情况
H5PWA投放（含H5BRAPK）</t>
  </si>
  <si>
    <t>局数区间
(不含0)</t>
  </si>
  <si>
    <t>时间（分）</t>
  </si>
  <si>
    <t>局数后马上
首次付费人数</t>
  </si>
  <si>
    <t>占比</t>
  </si>
  <si>
    <t>总比</t>
  </si>
  <si>
    <t>83.33+</t>
  </si>
  <si>
    <t>总注册</t>
  </si>
  <si>
    <t>付费比率</t>
  </si>
  <si>
    <t>9月7日09-24点，第一次玩到
金币小于200
所需最局数和完成人数占比情况
和达到局数后离开游戏付费情况
H5PWA投放（含H5BRAPK）</t>
  </si>
  <si>
    <t>9月10日09-24点，第一次玩到
金币小于200
所需最局数和完成人数占比情况
和达到局数后离开游戏付费情况
H5PWA投放（含H5BRAPK）</t>
  </si>
  <si>
    <t>9月7日09-24点，第一次玩到
金币200到300
所需最局数和完成人数占比情况
和达到局数后离开游戏付费情况
H5PWA投放（含H5BRAPK）</t>
  </si>
  <si>
    <t>9月10日09-24点，第一次玩到
金币200到300
所需最局数和完成人数占比情况
和达到局数后离开游戏付费情况
H5PWA投放（含H5BRAPK）</t>
  </si>
  <si>
    <t>9月7日09-24点，第一次玩到
金币大于300
所需最局数和完成人数占比情况
和达到局数后离开游戏付费情况
H5PWA投放（含H5BRAPK）</t>
  </si>
  <si>
    <t>9月10日09-24点，第一次玩到
金币大于300
所需最局数和完成人数占比情况
和达到局数后离开游戏付费情况
H5PWA投放（含H5BRAPK）</t>
  </si>
  <si>
    <t>#DIV/0!</t>
  </si>
  <si>
    <t>9月4日-8日，第一次玩到
金币小于200
所需最局数和完成人数占比情况
和达到局数后离开游戏付费情况
H5PWA投放（含H5BRAPK）</t>
  </si>
  <si>
    <t>9月4日-8日，第一次玩到
金币200到300
所需最局数和完成人数占比情况
和达到局数后离开游戏付费情况
H5PWA投放（含H5BRAPK）</t>
  </si>
  <si>
    <t>9月4日-8日，第一次玩到
金币大于300
所需最局数和完成人数占比情况
和达到局数后离开游戏付费情况
H5PWA投放（含H5BRAPK）</t>
  </si>
  <si>
    <t>9月9-11日，第一次玩到
金币小于200
所需最局数和完成人数占比情况
和达到局数后离开游戏付费情况
H5PWA投放（含H5BRAPK）</t>
  </si>
  <si>
    <t>9月9-11日，第一次玩到
金币200到300
所需最局数和完成人数占比情况
和达到局数后离开游戏付费情况
H5PWA投放（含H5BRAPK）</t>
  </si>
  <si>
    <t>9月9-11日，第一次玩到
金币大于300
所需最局数和完成人数占比情况
和达到局数后离开游戏付费情况
H5PWA投放（含H5BRAPK）</t>
  </si>
  <si>
    <t>9月12日，第一次玩到
金币小于200
所需最局数和完成人数占比情况
和达到局数后离开游戏付费情况
H5PWA投放（含H5BRAPK）</t>
  </si>
  <si>
    <t>9月12日，第一次玩到
金币200到300
所需最局数和完成人数占比情况
和达到局数后离开游戏付费情况
H5PWA投放（含H5BRAPK）</t>
  </si>
  <si>
    <t>9月12日，第一次玩到
金币大于300
所需最局数和完成人数占比情况
和达到局数后离开游戏付费情况
H5PWA投放（含H5BRAPK）</t>
  </si>
  <si>
    <t>9月13日-17日，第一次玩到
金币小于200
所需最局数和完成人数占比情况
和达到局数后离开游戏付费情况
H5PWA投放（含H5BRAPK）</t>
  </si>
  <si>
    <t>9月13日-17日，第一次玩到
金币200到300
所需最局数和完成人数占比情况
和达到局数后离开游戏付费情况
H5PWA投放（含H5BRAPK）</t>
  </si>
  <si>
    <t>9月13日-17日，第一次玩到
金币大于300
所需最局数和完成人数占比情况
和达到局数后离开游戏付费情况
H5PWA投放（含H5BRAPK）</t>
  </si>
  <si>
    <t>巴西H5</t>
  </si>
  <si>
    <t>墨西哥H5</t>
  </si>
  <si>
    <t>巴西全部H5</t>
  </si>
  <si>
    <t>活跃vip人数</t>
  </si>
  <si>
    <t>活跃vip复购人数</t>
  </si>
  <si>
    <t>VIP复购率</t>
  </si>
  <si>
    <t>新增复购人数</t>
  </si>
  <si>
    <t>新增复购率</t>
  </si>
  <si>
    <t>新增复购金额</t>
  </si>
  <si>
    <t>3.0，多次复购</t>
  </si>
  <si>
    <t>4.0，7次复购</t>
  </si>
  <si>
    <t>巴西H5上线 上线内容： whatsapp裂变优化(按钮对调和激活弹窗数字由1000改为100) - 20240924 17:15上线</t>
  </si>
  <si>
    <t>结论</t>
  </si>
  <si>
    <t>1、目前看来，对于WA新增裂变比率没有影响</t>
  </si>
  <si>
    <t>2、同时期投放加量，导致数据有波动</t>
  </si>
  <si>
    <t>添加充值确认弹框,大R轮盘和排行榜(支付成功率) 20241009 14:15 上线</t>
  </si>
  <si>
    <t>无变化</t>
  </si>
  <si>
    <t>减少，尾号2，3，VIP小于80，注册大于7天（距今），付费时间大于7天（距今）每日登陆奖励 引导 wa裂变 复盘</t>
  </si>
  <si>
    <t>1、尾号2、3 人均登陆奖励减少 12%，受到尾号影响用户约 24%</t>
  </si>
  <si>
    <t>2、WA裂变曝光率，提升 7-8%，但是实际分享点击率并未提升</t>
  </si>
  <si>
    <t>从当前数据看，只是增加了引导的曝光，并未带来实际WA裂变用户增长</t>
  </si>
  <si>
    <t>B测试--仅统计成为VIP后
vip小于200，注册&gt;=7天，最后付费&gt;=7天
不给领取工资和救济金</t>
  </si>
  <si>
    <t>仅统计VIP（首次付费之后行为）</t>
  </si>
  <si>
    <t>影响用户</t>
  </si>
  <si>
    <t>arpu</t>
  </si>
  <si>
    <t>arppu</t>
  </si>
  <si>
    <t>次留人数</t>
  </si>
  <si>
    <t>次留</t>
  </si>
  <si>
    <t>曝光人数</t>
  </si>
  <si>
    <t>理财参与人数</t>
  </si>
  <si>
    <t>理财参与率</t>
  </si>
  <si>
    <t>曝光付费人数</t>
  </si>
  <si>
    <t>曝光付费率</t>
  </si>
  <si>
    <t>参与理财付费人数</t>
  </si>
  <si>
    <t>参与理财付费率</t>
  </si>
  <si>
    <t>付费率提升</t>
  </si>
  <si>
    <t>曝光付费金额</t>
  </si>
  <si>
    <t>曝光ARPU</t>
  </si>
  <si>
    <t>曝光ARPPU</t>
  </si>
  <si>
    <t>参与理财付费金额</t>
  </si>
  <si>
    <t>参与理财ARPU</t>
  </si>
  <si>
    <t>参与理财ARPPU</t>
  </si>
  <si>
    <t>ARPU提升</t>
  </si>
  <si>
    <t>ARPPU提升</t>
  </si>
  <si>
    <t>理财购买人数</t>
  </si>
  <si>
    <t>购买率</t>
  </si>
  <si>
    <t>A测试--仅统计成为VIP后
vip小于200，注册&gt;=7天，最后付费&gt;=7天
无任何改变</t>
  </si>
  <si>
    <t>其他用户</t>
  </si>
  <si>
    <t>巴西H5用户，注册后24小时内，付费次数占比</t>
  </si>
  <si>
    <t>2次</t>
  </si>
  <si>
    <t>3次</t>
  </si>
  <si>
    <t>4次</t>
  </si>
  <si>
    <t>5次</t>
  </si>
  <si>
    <t>6次</t>
  </si>
  <si>
    <t>7次</t>
  </si>
  <si>
    <t>2次率</t>
  </si>
  <si>
    <t>3次率</t>
  </si>
  <si>
    <t>4次率</t>
  </si>
  <si>
    <t>5次率</t>
  </si>
  <si>
    <t>6次率</t>
  </si>
  <si>
    <t>7次率</t>
  </si>
  <si>
    <t>3.0前18天</t>
  </si>
  <si>
    <t>3.0后18天</t>
  </si>
  <si>
    <t>全轮盘领取人数</t>
  </si>
  <si>
    <t>新N次付费轮盘领取人数</t>
  </si>
  <si>
    <t>新轮盘使用率</t>
  </si>
  <si>
    <t>4.0前2天</t>
  </si>
  <si>
    <t>4.0后2天</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</si>
</sst>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yyyy/m/d h:mm:ss"/>
    <numFmt numFmtId="165" formatCode="yyyy/m/d h:mm:ss.0"/>
    <numFmt numFmtId="166" formatCode="m月d日"/>
    <numFmt numFmtId="167" formatCode="yyyy/m/d hh:mm:ss"/>
  </numFmts>
  <fonts count="340">
    <font>
      <sz val="12"/>
      <color theme="1"/>
      <name val="等线"/>
      <family val="2"/>
      <charset val="134"/>
      <scheme val="minor"/>
    </font>
    <font>
      <sz val="9"/>
      <name val="等线"/>
      <family val="2"/>
      <charset val="134"/>
      <scheme val="minor"/>
    </font>
    <font>
      <u/>
      <sz val="10"/>
      <color theme="10"/>
      <name val="等线"/>
      <family val="2"/>
      <charset val="134"/>
      <scheme val="minor"/>
    </font>
    <font>
      <sz val="10"/>
      <color theme="1"/>
      <name val="等线"/>
      <family val="2"/>
      <charset val="134"/>
      <scheme val="minor"/>
    </font>
    <font>
      <sz val="10"/>
    </font>
    <font>
      <sz val="10"/>
      <name val="Microsoft YaHei"/>
    </font>
    <font>
      <b/>
      <sz val="11"/>
      <name val="Microsoft YaHei"/>
    </font>
    <font>
      <b/>
      <sz val="11"/>
    </font>
    <font>
      <b/>
      <sz val="16"/>
      <name val="Microsoft YaHei"/>
    </font>
    <font>
      <b/>
      <sz val="10"/>
    </font>
    <font>
      <sz val="11"/>
      <name val="宋体"/>
    </font>
    <font>
      <b/>
      <sz val="10"/>
      <name val="Microsoft YaHei"/>
    </font>
    <font>
      <sz val="9"/>
    </font>
    <font>
      <sz val="11"/>
      <name val="Microsoft YaHei"/>
    </font>
    <font>
      <sz val="11"/>
      <color rgb="FFFF0000"/>
      <name val="Microsoft YaHei"/>
    </font>
    <font>
      <b/>
      <sz val="18"/>
      <name val="Microsoft YaHei"/>
    </font>
    <font>
      <sz val="11"/>
      <name val="微软雅黑"/>
    </font>
    <font>
      <b/>
      <sz val="11"/>
      <name val="宋体"/>
    </font>
    <font>
      <b/>
      <sz val="18"/>
      <name val="宋体"/>
    </font>
    <font>
      <sz val="10"/>
      <color rgb="FFFF0000"/>
      <name val="Microsoft YaHei"/>
    </font>
    <font>
      <b/>
      <sz val="14"/>
      <name val="微软雅黑"/>
    </font>
    <font>
      <b/>
      <sz val="10"/>
      <name val="微软雅黑"/>
    </font>
    <font>
      <b/>
      <sz val="18"/>
      <name val="微软雅黑"/>
    </font>
    <font>
      <sz val="14"/>
      <name val="微软雅黑"/>
    </font>
    <font>
      <sz val="10"/>
      <color rgb="FFFFFFFF"/>
    </font>
    <font>
      <sz val="10"/>
      <color rgb="FFFFFFFF"/>
      <name val="Microsoft YaHei"/>
    </font>
    <font>
      <sz val="10"/>
      <color rgb="FF000000"/>
      <name val="Microsoft YaHei"/>
    </font>
    <font>
      <b/>
      <sz val="11"/>
      <name val="微软雅黑"/>
    </font>
    <font>
      <sz val="10"/>
      <name val="微软雅黑"/>
    </font>
    <font>
      <b/>
      <sz val="16"/>
      <name val="微软雅黑"/>
    </font>
    <font>
      <sz val="10"/>
      <name val="宋体"/>
    </font>
    <font>
      <sz val="9"/>
      <name val="微软雅黑"/>
    </font>
    <font>
      <b/>
      <sz val="16"/>
    </font>
    <font>
      <b/>
      <sz val="11"/>
      <name val="苹方-简"/>
    </font>
    <font>
      <sz val="11"/>
      <name val="苹方-简"/>
    </font>
    <font>
      <b/>
      <sz val="20"/>
      <name val="微软雅黑"/>
    </font>
    <font>
      <b/>
      <sz val="22"/>
      <name val="微软雅黑"/>
    </font>
    <font>
      <sz val="10"/>
      <name val="Microsoft YaHei"/>
    </font>
    <font>
      <sz val="10"/>
      <name val="Microsoft YaHei"/>
    </font>
    <font>
      <sz val="10"/>
      <name val="Microsoft YaHei"/>
    </font>
    <font>
      <sz val="10"/>
      <color rgb="FFFFFFFF"/>
    </font>
    <font>
      <sz val="10"/>
      <name val="Microsoft YaHei"/>
    </font>
    <font>
      <sz val="10"/>
      <color rgb="FFFFFFFF"/>
    </font>
    <font>
      <sz val="10"/>
      <name val="Microsoft YaHei"/>
    </font>
    <font>
      <sz val="10"/>
      <color rgb="FFFFFFFF"/>
    </font>
    <font>
      <sz val="10"/>
      <name val="Microsoft YaHei"/>
    </font>
    <font>
      <sz val="10"/>
      <name val="Microsoft YaHei"/>
    </font>
    <font>
      <sz val="10"/>
      <name val="Microsoft YaHei"/>
    </font>
    <font>
      <sz val="10"/>
      <name val="Microsoft YaHei"/>
    </font>
    <font>
      <sz val="10"/>
      <name val="Microsoft YaHei"/>
    </font>
    <font>
      <sz val="10"/>
      <color rgb="FFFFFFFF"/>
    </font>
    <font>
      <sz val="10"/>
      <name val="Microsoft YaHei"/>
    </font>
    <font>
      <sz val="10"/>
      <name val="Microsoft YaHei"/>
    </font>
    <font>
      <sz val="10"/>
      <name val="Microsoft YaHei"/>
    </font>
    <font>
      <sz val="10"/>
      <color rgb="FFFFFFFF"/>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font>
    <font>
      <sz val="10"/>
      <name val="Microsoft YaHei"/>
    </font>
    <font>
      <sz val="10"/>
      <name val="Microsoft YaHei"/>
    </font>
    <font>
      <sz val="10"/>
    </font>
    <font>
      <sz val="10"/>
      <name val="Microsoft YaHei"/>
    </font>
    <font>
      <sz val="10"/>
      <name val="Microsoft YaHei"/>
    </font>
    <font>
      <sz val="10"/>
      <name val="Microsoft YaHei"/>
    </font>
    <font>
      <sz val="10"/>
      <name val="Microsoft YaHei"/>
    </font>
    <font>
      <sz val="10"/>
      <name val="Microsoft YaHei"/>
    </font>
    <font>
      <sz val="10"/>
      <name val="Microsoft YaHei"/>
    </font>
    <font>
      <sz val="10"/>
    </font>
    <font>
      <sz val="10"/>
      <name val="Microsoft YaHei"/>
    </font>
    <font>
      <sz val="10"/>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b/>
      <sz val="10"/>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sz val="10"/>
      <color rgb="FF000000"/>
      <name val="Microsoft YaHei"/>
    </font>
    <font>
      <b/>
      <sz val="10"/>
      <name val="Microsoft YaHei"/>
    </font>
    <font>
      <b/>
      <sz val="10"/>
      <name val="Microsoft YaHei"/>
    </font>
    <font>
      <sz val="10"/>
      <color rgb="FF000000"/>
      <name val="Microsoft YaHei"/>
    </font>
    <font>
      <sz val="10"/>
      <color rgb="FF000000"/>
      <name val="Microsoft YaHei"/>
    </font>
    <font>
      <b/>
      <sz val="10"/>
      <name val="Microsoft YaHei"/>
    </font>
    <font>
      <b/>
      <sz val="10"/>
      <name val="Microsoft YaHei"/>
    </font>
    <font>
      <b/>
      <sz val="10"/>
      <name val="Microsoft YaHei"/>
    </font>
    <font>
      <sz val="10"/>
      <color rgb="FF000000"/>
      <name val="Microsoft YaHei"/>
    </font>
    <font>
      <b/>
      <sz val="10"/>
      <name val="Microsoft YaHei"/>
    </font>
    <font>
      <b/>
      <sz val="10"/>
      <name val="Microsoft YaHei"/>
    </font>
    <font>
      <sz val="10"/>
      <color rgb="FF000000"/>
      <name val="Microsoft YaHei"/>
    </font>
    <font>
      <b/>
      <sz val="10"/>
      <name val="Microsoft YaHei"/>
    </font>
    <font>
      <sz val="10"/>
      <name val="Microsoft YaHei"/>
    </font>
    <font>
      <sz val="10"/>
      <color rgb="FF000000"/>
      <name val="Microsoft YaHei"/>
    </font>
    <font>
      <sz val="10"/>
      <name val="Microsoft YaHei"/>
    </font>
    <font>
      <sz val="10"/>
      <color rgb="FF000000"/>
      <name val="Microsoft YaHei"/>
    </font>
    <font>
      <b/>
      <sz val="10"/>
      <name val="Microsoft YaHei"/>
    </font>
    <font>
      <sz val="10"/>
      <color rgb="FF000000"/>
      <name val="Microsoft YaHei"/>
    </font>
    <font>
      <b/>
      <sz val="10"/>
      <name val="Microsoft YaHei"/>
    </font>
    <font>
      <sz val="10"/>
      <color rgb="FF000000"/>
      <name val="Microsoft YaHei"/>
    </font>
    <font>
      <sz val="10"/>
      <name val="Microsoft YaHei"/>
    </font>
    <font>
      <sz val="10"/>
      <name val="Microsoft YaHei"/>
    </font>
    <font>
      <sz val="10"/>
      <name val="Microsoft YaHei"/>
    </font>
    <font>
      <sz val="10"/>
      <name val="Microsoft YaHei"/>
    </font>
    <font>
      <sz val="10"/>
      <name val="Microsoft YaHei"/>
    </font>
    <font>
      <sz val="10"/>
      <name val="Microsoft YaHei"/>
    </font>
    <font>
      <sz val="10"/>
      <color rgb="FF000000"/>
      <name val="Microsoft YaHei"/>
    </font>
    <font>
      <sz val="10"/>
      <name val="Microsoft YaHei"/>
    </font>
    <font>
      <b/>
      <sz val="10"/>
      <name val="Microsoft YaHei"/>
    </font>
    <font>
      <sz val="10"/>
      <color rgb="FF000000"/>
      <name val="Microsoft YaHei"/>
    </font>
    <font>
      <b/>
      <sz val="10"/>
      <name val="Microsoft YaHei"/>
    </font>
    <font>
      <sz val="10"/>
      <name val="Microsoft YaHei"/>
    </font>
    <font>
      <sz val="10"/>
      <color rgb="FF000000"/>
      <name val="Microsoft YaHei"/>
    </font>
    <font>
      <sz val="10"/>
      <name val="Microsoft YaHei"/>
    </font>
    <font>
      <b/>
      <sz val="10"/>
      <name val="Microsoft YaHei"/>
    </font>
    <font>
      <sz val="10"/>
      <color rgb="FF000000"/>
      <name val="Microsoft YaHei"/>
    </font>
    <font>
      <sz val="10"/>
      <name val="Microsoft YaHei"/>
    </font>
    <font>
      <sz val="10"/>
      <name val="Microsoft YaHei"/>
    </font>
    <font>
      <sz val="10"/>
      <color rgb="FF000000"/>
      <name val="Microsoft YaHei"/>
    </font>
    <font>
      <sz val="10"/>
      <color rgb="FF000000"/>
      <name val="Microsoft YaHei"/>
    </font>
    <font>
      <sz val="10"/>
      <name val="Microsoft YaHei"/>
    </font>
    <font>
      <b/>
      <sz val="10"/>
      <name val="Microsoft YaHei"/>
    </font>
    <font>
      <sz val="10"/>
      <color rgb="FF000000"/>
      <name val="Microsoft YaHei"/>
    </font>
    <font>
      <sz val="10"/>
      <name val="Microsoft YaHei"/>
    </font>
    <font>
      <sz val="10"/>
      <name val="Microsoft YaHei"/>
    </font>
    <font>
      <b/>
      <sz val="10"/>
      <name val="Microsoft YaHei"/>
    </font>
    <font>
      <sz val="10"/>
      <name val="Microsoft YaHei"/>
    </font>
    <font>
      <b/>
      <sz val="10"/>
      <name val="Microsoft YaHei"/>
    </font>
    <font>
      <sz val="10"/>
      <name val="Microsoft YaHei"/>
    </font>
    <font>
      <b/>
      <sz val="10"/>
      <name val="Microsoft YaHei"/>
    </font>
    <font>
      <sz val="10"/>
      <name val="Microsoft YaHei"/>
    </font>
    <font>
      <b/>
      <sz val="10"/>
      <name val="Microsoft YaHei"/>
    </font>
    <font>
      <sz val="10"/>
      <name val="Microsoft YaHei"/>
    </font>
    <font>
      <b/>
      <sz val="10"/>
      <name val="Microsoft YaHei"/>
    </font>
    <font>
      <b/>
      <sz val="10"/>
      <name val="Microsoft YaHei"/>
    </font>
    <font>
      <sz val="10"/>
      <color rgb="FF000000"/>
      <name val="Microsoft YaHei"/>
    </font>
    <font>
      <sz val="10"/>
      <name val="Microsoft YaHei"/>
    </font>
    <font>
      <b/>
      <sz val="10"/>
      <name val="Microsoft YaHei"/>
    </font>
    <font>
      <sz val="10"/>
      <name val="Microsoft YaHei"/>
    </font>
    <font>
      <b/>
      <sz val="10"/>
      <name val="Microsoft YaHei"/>
    </font>
    <font>
      <b/>
      <sz val="10"/>
      <name val="Microsoft YaHei"/>
    </font>
    <font>
      <b/>
      <sz val="10"/>
      <name val="Microsoft YaHei"/>
    </font>
    <font>
      <b/>
      <sz val="10"/>
      <name val="Microsoft YaHei"/>
    </font>
    <font>
      <b/>
      <sz val="10"/>
      <name val="Microsoft YaHei"/>
    </font>
    <font>
      <b/>
      <sz val="10"/>
      <name val="Microsoft YaHei"/>
    </font>
    <font>
      <b/>
      <sz val="10"/>
      <name val="Microsoft YaHei"/>
    </font>
    <font>
      <b/>
      <sz val="10"/>
      <name val="Microsoft YaHei"/>
    </font>
    <font>
      <sz val="10"/>
      <color rgb="FF000000"/>
      <name val="Microsoft YaHei"/>
    </font>
    <font>
      <b/>
      <sz val="10"/>
      <name val="Microsoft YaHei"/>
    </font>
    <font>
      <b/>
      <sz val="11"/>
      <name val="Microsoft YaHei"/>
    </font>
    <font>
      <b/>
      <sz val="11"/>
      <name val="Microsoft YaHei"/>
    </font>
    <font>
      <b/>
      <sz val="11"/>
      <name val="Microsoft YaHei"/>
    </font>
    <font>
      <b/>
      <sz val="11"/>
      <name val="Microsoft YaHei"/>
    </font>
    <font>
      <sz val="11"/>
      <name val="Microsoft YaHei"/>
    </font>
    <font>
      <b/>
      <sz val="11"/>
      <name val="Microsoft YaHei"/>
    </font>
    <font>
      <b/>
      <sz val="11"/>
      <name val="Microsoft YaHei"/>
    </font>
    <font>
      <b/>
      <sz val="11"/>
      <name val="Microsoft YaHei"/>
    </font>
    <font>
      <b/>
      <sz val="11"/>
      <name val="Microsoft YaHei"/>
    </font>
    <font>
      <sz val="11"/>
      <name val="Microsoft YaHei"/>
    </font>
    <font>
      <b/>
      <sz val="11"/>
      <name val="Microsoft YaHei"/>
    </font>
    <font>
      <b/>
      <sz val="11"/>
      <name val="Microsoft YaHei"/>
    </font>
    <font>
      <b/>
      <sz val="11"/>
      <name val="Microsoft YaHei"/>
    </font>
    <font>
      <b/>
      <sz val="11"/>
      <name val="Microsoft YaHei"/>
    </font>
    <font>
      <sz val="10"/>
    </font>
    <font>
      <sz val="10"/>
    </font>
    <font>
      <sz val="10"/>
    </font>
    <font>
      <sz val="10"/>
    </font>
    <font>
      <b/>
      <sz val="11"/>
      <name val="Microsoft YaHei"/>
    </font>
    <font>
      <b/>
      <sz val="11"/>
      <name val="Microsoft YaHei"/>
    </font>
    <font>
      <sz val="10"/>
    </font>
    <font>
      <sz val="10"/>
      <name val="Microsoft YaHei"/>
    </font>
    <font>
      <b/>
      <sz val="18"/>
      <name val="Microsoft YaHei"/>
    </font>
    <font>
      <b/>
      <sz val="18"/>
      <name val="Microsoft YaHei"/>
    </font>
    <font>
      <b/>
      <sz val="18"/>
      <name val="Microsoft YaHei"/>
    </font>
    <font>
      <b/>
      <sz val="18"/>
      <name val="Microsoft YaHei"/>
    </font>
    <font>
      <b/>
      <sz val="18"/>
      <name val="Microsoft YaHei"/>
    </font>
    <font>
      <b/>
      <sz val="18"/>
      <name val="Microsoft YaHei"/>
    </font>
    <font>
      <b/>
      <sz val="18"/>
      <name val="Microsoft YaHei"/>
    </font>
    <font>
      <b/>
      <sz val="14"/>
      <name val="微软雅黑"/>
    </font>
    <font>
      <b/>
      <sz val="16"/>
      <name val="微软雅黑"/>
    </font>
    <font>
      <b/>
      <sz val="16"/>
      <name val="微软雅黑"/>
    </font>
    <font>
      <b/>
      <sz val="16"/>
      <name val="微软雅黑"/>
    </font>
    <font>
      <b/>
      <sz val="16"/>
      <name val="微软雅黑"/>
    </font>
    <font>
      <b/>
      <sz val="16"/>
      <name val="微软雅黑"/>
    </font>
    <font>
      <b/>
      <sz val="16"/>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6"/>
      <name val="微软雅黑"/>
    </font>
    <font>
      <b/>
      <sz val="16"/>
      <name val="微软雅黑"/>
    </font>
    <font>
      <b/>
      <sz val="16"/>
      <name val="微软雅黑"/>
    </font>
    <font>
      <b/>
      <sz val="16"/>
      <name val="微软雅黑"/>
    </font>
    <font>
      <b/>
      <sz val="16"/>
      <name val="微软雅黑"/>
    </font>
    <font>
      <b/>
      <sz val="16"/>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6"/>
      <name val="微软雅黑"/>
    </font>
    <font>
      <b/>
      <sz val="16"/>
      <name val="微软雅黑"/>
    </font>
    <font>
      <b/>
      <sz val="16"/>
      <name val="微软雅黑"/>
    </font>
    <font>
      <b/>
      <sz val="16"/>
      <name val="微软雅黑"/>
    </font>
    <font>
      <b/>
      <sz val="16"/>
      <name val="微软雅黑"/>
    </font>
    <font>
      <b/>
      <sz val="16"/>
      <name val="微软雅黑"/>
    </font>
    <font>
      <b/>
      <sz val="16"/>
      <name val="微软雅黑"/>
    </font>
    <font>
      <b/>
      <sz val="16"/>
      <name val="微软雅黑"/>
    </font>
    <font>
      <b/>
      <sz val="16"/>
      <name val="微软雅黑"/>
    </font>
    <font>
      <b/>
      <sz val="16"/>
      <name val="微软雅黑"/>
    </font>
    <font>
      <b/>
      <sz val="16"/>
      <name val="微软雅黑"/>
    </font>
    <font>
      <b/>
      <sz val="16"/>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4"/>
      <name val="微软雅黑"/>
    </font>
    <font>
      <b/>
      <sz val="11"/>
      <name val="苹方-简"/>
    </font>
    <font>
      <b/>
      <sz val="11"/>
      <name val="苹方-简"/>
    </font>
  </fonts>
  <fills count="20">
    <fill>
      <patternFill patternType="none"/>
    </fill>
    <fill>
      <patternFill patternType="gray125"/>
    </fill>
    <fill>
      <patternFill patternType="solid">
        <fgColor rgb="FFFFFF00"/>
      </patternFill>
    </fill>
    <fill>
      <patternFill patternType="solid">
        <fgColor rgb="FFD9E1F4"/>
      </patternFill>
    </fill>
    <fill>
      <patternFill patternType="solid">
        <fgColor rgb="FFFCC102"/>
      </patternFill>
    </fill>
    <fill>
      <patternFill patternType="solid">
        <fgColor rgb="FFB2C7E6"/>
      </patternFill>
    </fill>
    <fill>
      <patternFill patternType="solid">
        <fgColor rgb="FFDDEBF7"/>
      </patternFill>
    </fill>
    <fill>
      <patternFill patternType="solid">
        <fgColor rgb="FFFEE598"/>
      </patternFill>
    </fill>
    <fill>
      <patternFill patternType="solid">
        <fgColor rgb="FFFEFF00"/>
      </patternFill>
    </fill>
    <fill>
      <patternFill patternType="solid">
        <fgColor rgb="FF92D050"/>
      </patternFill>
    </fill>
    <fill>
      <patternFill patternType="solid">
        <fgColor rgb="FFFFC000"/>
      </patternFill>
    </fill>
    <fill>
      <patternFill patternType="solid">
        <fgColor rgb="FFB5C6EA"/>
      </patternFill>
    </fill>
    <fill>
      <patternFill patternType="solid">
        <fgColor rgb="FFFEE796"/>
      </patternFill>
    </fill>
    <fill>
      <patternFill patternType="solid">
        <fgColor rgb="FFFF0000"/>
      </patternFill>
    </fill>
    <fill>
      <patternFill patternType="solid">
        <fgColor rgb="FFC9E4B4"/>
      </patternFill>
    </fill>
    <fill>
      <patternFill patternType="solid">
        <fgColor rgb="FFFFF3CA"/>
      </patternFill>
    </fill>
    <fill>
      <patternFill patternType="solid">
        <fgColor rgb="FFD2F4F2"/>
      </patternFill>
    </fill>
    <fill>
      <patternFill patternType="solid">
        <fgColor rgb="FFE3F2D9"/>
      </patternFill>
    </fill>
    <fill>
      <patternFill patternType="solid">
        <fgColor rgb="FF92D04F"/>
      </patternFill>
    </fill>
    <fill>
      <patternFill patternType="solid">
        <fgColor rgb="FFB68D01"/>
      </patternFill>
    </fill>
  </fills>
  <borders count="11">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style="thin">
        <color rgb="FF000000"/>
      </right>
      <top style="thin">
        <color rgb="FF000000"/>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s>
  <cellStyleXfs count="2">
    <xf numFmtId="0" fontId="0" fillId="0" borderId="0">
      <alignment vertical="center"/>
    </xf>
    <xf numFmtId="0" fontId="2" fillId="0" borderId="0" applyNumberFormat="0" applyFill="0" applyBorder="0" applyAlignment="0" applyProtection="0">
      <alignment vertical="center"/>
    </xf>
  </cellStyleXfs>
  <cellXfs count="558">
    <xf numFmtId="0" fontId="0" fillId="0" borderId="0" xfId="0">
      <alignment vertical="center"/>
    </xf>
    <xf numFmtId="0" fontId="2" fillId="0" borderId="0" xfId="1">
      <alignment vertical="center"/>
    </xf>
    <xf numFmtId="0" fontId="3" fillId="0" borderId="0" xfId="0" quotePrefix="1">
      <alignment vertical="center"/>
    </xf>
    <xf numFmtId="0" fontId="3" fillId="0" borderId="0" xfId="0">
      <alignment vertical="center" wrapText="1"/>
    </xf>
    <xf numFmtId="0" fontId="3" fillId="0" borderId="0" xfId="0">
      <alignment vertical="center"/>
    </xf>
    <xf numFmtId="0" fontId="4" fillId="0" borderId="0" xfId="0" applyFont="1">
      <alignment vertical="center"/>
    </xf>
    <xf numFmtId="0" fontId="4" fillId="0" borderId="1" xfId="0" applyFont="1" applyBorder="1" applyProtection="1">
      <alignment vertical="center"/>
    </xf>
    <xf numFmtId="164" fontId="5" fillId="0" borderId="1" xfId="0" applyNumberFormat="1" applyFont="1" applyBorder="1" applyProtection="1">
      <alignment horizontal="center" vertical="center" wrapText="1"/>
    </xf>
    <xf numFmtId="0" fontId="6" fillId="0" borderId="1" xfId="0" applyFont="1" applyBorder="1" applyProtection="1">
      <alignment horizontal="center" vertical="center"/>
    </xf>
    <xf numFmtId="0" fontId="5" fillId="0" borderId="1" xfId="0" applyFont="1" applyBorder="1" applyProtection="1">
      <alignment horizontal="center" vertical="center"/>
    </xf>
    <xf numFmtId="0" fontId="7" fillId="2" borderId="1" xfId="0" applyFont="1" applyFill="1" applyBorder="1" applyProtection="1">
      <alignment horizontal="center" vertical="center" wrapText="1"/>
    </xf>
    <xf numFmtId="0" fontId="4" fillId="0" borderId="0" xfId="0" applyFont="1">
      <alignment vertical="center"/>
    </xf>
    <xf numFmtId="0" fontId="8" fillId="0" borderId="1" xfId="0" applyFont="1" applyBorder="1" applyProtection="1">
      <alignment horizontal="center" vertical="center"/>
    </xf>
    <xf numFmtId="165" fontId="5" fillId="0" borderId="1" xfId="0" applyNumberFormat="1" applyFont="1" applyBorder="1" applyProtection="1">
      <alignment horizontal="center" vertical="center" wrapText="1"/>
    </xf>
    <xf numFmtId="10" fontId="4" fillId="2" borderId="1" xfId="0" applyNumberFormat="1" applyFont="1" applyFill="1" applyBorder="1" applyProtection="1">
      <alignment horizontal="center" vertical="center" wrapText="1"/>
    </xf>
    <xf numFmtId="0" fontId="8" fillId="0" borderId="0" xfId="0" applyFont="1">
      <alignment horizontal="center" vertical="center"/>
    </xf>
    <xf numFmtId="0" fontId="9" fillId="0" borderId="1" xfId="0" applyFont="1" applyBorder="1" applyProtection="1">
      <alignment horizontal="left" vertical="center"/>
    </xf>
    <xf numFmtId="0" fontId="10" fillId="0" borderId="0" xfId="0" applyFont="1">
      <alignment vertical="center"/>
    </xf>
    <xf numFmtId="0" fontId="11" fillId="3" borderId="1" xfId="0" applyFont="1" applyFill="1" applyBorder="1" applyProtection="1">
      <alignment horizontal="center" vertical="center"/>
    </xf>
    <xf numFmtId="0" fontId="5" fillId="0" borderId="1" xfId="0" applyFont="1" applyBorder="1" applyProtection="1">
      <alignment horizontal="center" vertical="center"/>
    </xf>
    <xf numFmtId="166" fontId="11" fillId="3" borderId="1" xfId="0" applyNumberFormat="1" applyFont="1" applyFill="1" applyBorder="1" applyProtection="1">
      <alignment horizontal="center" vertical="center"/>
    </xf>
    <xf numFmtId="0" fontId="5" fillId="2" borderId="1" xfId="0" applyFont="1" applyFill="1" applyBorder="1" applyProtection="1">
      <alignment horizontal="center" vertical="center"/>
    </xf>
    <xf numFmtId="0" fontId="5" fillId="0" borderId="1" xfId="0" applyFont="1" applyBorder="1" applyProtection="1">
      <alignment horizontal="center" vertical="center" wrapText="1"/>
    </xf>
    <xf numFmtId="0" fontId="5" fillId="0" borderId="1" xfId="0" applyFont="1" applyBorder="1" applyProtection="1">
      <alignment horizontal="center" vertical="center"/>
    </xf>
    <xf numFmtId="10" fontId="5" fillId="0" borderId="1" xfId="0" applyNumberFormat="1" applyFont="1" applyBorder="1" applyProtection="1">
      <alignment horizontal="center" vertical="center"/>
    </xf>
    <xf numFmtId="10" fontId="5" fillId="2" borderId="1" xfId="0" applyNumberFormat="1" applyFont="1" applyFill="1" applyBorder="1" applyProtection="1">
      <alignment horizontal="center" vertical="center"/>
    </xf>
    <xf numFmtId="0" fontId="5" fillId="0" borderId="0" xfId="0" applyFont="1">
      <alignment horizontal="center" vertical="center"/>
    </xf>
    <xf numFmtId="0" fontId="12" fillId="0" borderId="0" xfId="0" applyFont="1">
      <alignment vertical="center"/>
    </xf>
    <xf numFmtId="14" fontId="5" fillId="0" borderId="1" xfId="0" applyNumberFormat="1" applyFont="1" applyBorder="1" applyProtection="1">
      <alignment horizontal="center" vertical="center"/>
    </xf>
    <xf numFmtId="0" fontId="6" fillId="3" borderId="1" xfId="0" applyFont="1" applyFill="1" applyBorder="1" applyProtection="1">
      <alignment horizontal="center" vertical="center"/>
    </xf>
    <xf numFmtId="0" fontId="5" fillId="4" borderId="1" xfId="0" applyFont="1" applyFill="1" applyBorder="1" applyProtection="1">
      <alignment horizontal="center" vertical="center"/>
    </xf>
    <xf numFmtId="10" fontId="5" fillId="4" borderId="1" xfId="0" applyNumberFormat="1" applyFont="1" applyFill="1" applyBorder="1" applyProtection="1">
      <alignment horizontal="center" vertical="center"/>
    </xf>
    <xf numFmtId="0" fontId="13" fillId="0" borderId="1" xfId="0" applyFont="1" applyBorder="1" applyProtection="1">
      <alignment horizontal="center" vertical="center"/>
    </xf>
    <xf numFmtId="10" fontId="13" fillId="0" borderId="1" xfId="0" applyNumberFormat="1" applyFont="1" applyBorder="1" applyProtection="1">
      <alignment horizontal="center" vertical="center"/>
    </xf>
    <xf numFmtId="0" fontId="13" fillId="0" borderId="0" xfId="0" applyFont="1">
      <alignment horizontal="center" vertical="center"/>
    </xf>
    <xf numFmtId="0" fontId="13" fillId="2" borderId="1" xfId="0" applyFont="1" applyFill="1" applyBorder="1" applyProtection="1">
      <alignment horizontal="center" vertical="center"/>
    </xf>
    <xf numFmtId="10" fontId="13" fillId="2" borderId="1" xfId="0" applyNumberFormat="1" applyFont="1" applyFill="1" applyBorder="1" applyProtection="1">
      <alignment horizontal="center" vertical="center"/>
    </xf>
    <xf numFmtId="0" fontId="14" fillId="2" borderId="1" xfId="0" applyFont="1" applyFill="1" applyBorder="1" applyProtection="1">
      <alignment horizontal="center" vertical="center"/>
    </xf>
    <xf numFmtId="0" fontId="5" fillId="0" borderId="1" xfId="0" applyFont="1" applyBorder="1" applyProtection="1">
      <alignment vertical="center" wrapText="1"/>
    </xf>
    <xf numFmtId="166" fontId="6" fillId="3" borderId="1" xfId="0" applyNumberFormat="1" applyFont="1" applyFill="1" applyBorder="1" applyProtection="1">
      <alignment horizontal="center" vertical="center"/>
    </xf>
    <xf numFmtId="10" fontId="14" fillId="2" borderId="1" xfId="0" applyNumberFormat="1" applyFont="1" applyFill="1" applyBorder="1" applyProtection="1">
      <alignment horizontal="center" vertical="center"/>
    </xf>
    <xf numFmtId="0" fontId="5" fillId="5" borderId="1" xfId="0" applyFont="1" applyFill="1" applyBorder="1" applyProtection="1">
      <alignment horizontal="center" vertical="center"/>
    </xf>
    <xf numFmtId="0" fontId="11" fillId="0" borderId="0" xfId="0" applyFont="1">
      <alignment vertical="center" wrapText="1"/>
    </xf>
    <xf numFmtId="10" fontId="5" fillId="5" borderId="1" xfId="0" applyNumberFormat="1" applyFont="1" applyFill="1" applyBorder="1" applyProtection="1">
      <alignment horizontal="center" vertical="center"/>
    </xf>
    <xf numFmtId="0" fontId="15" fillId="0" borderId="0" xfId="0" applyFont="1">
      <alignment horizontal="center" vertical="center"/>
    </xf>
    <xf numFmtId="165" fontId="4" fillId="0" borderId="0" xfId="0" applyNumberFormat="1" applyFont="1">
      <alignment vertical="center"/>
    </xf>
    <xf numFmtId="0" fontId="11" fillId="0" borderId="1" xfId="0" applyFont="1" applyBorder="1" applyProtection="1">
      <alignment horizontal="left" vertical="center" wrapText="1"/>
    </xf>
    <xf numFmtId="0" fontId="6" fillId="6" borderId="1" xfId="0" applyFont="1" applyFill="1" applyBorder="1" applyProtection="1">
      <alignment horizontal="center" vertical="center"/>
    </xf>
    <xf numFmtId="166" fontId="6" fillId="6" borderId="1" xfId="0" applyNumberFormat="1" applyFont="1" applyFill="1" applyBorder="1" applyProtection="1">
      <alignment horizontal="center" vertical="center"/>
    </xf>
    <xf numFmtId="0" fontId="11" fillId="6" borderId="1" xfId="0" applyFont="1" applyFill="1" applyBorder="1" applyProtection="1">
      <alignment horizontal="center" vertical="center"/>
    </xf>
    <xf numFmtId="0" fontId="6" fillId="0" borderId="0" xfId="0" applyFont="1">
      <alignment horizontal="center" vertical="center"/>
    </xf>
    <xf numFmtId="0" fontId="4" fillId="0" borderId="2" xfId="0" applyFont="1" applyBorder="1" applyProtection="1">
      <alignment vertical="center"/>
    </xf>
    <xf numFmtId="166" fontId="5" fillId="0" borderId="0" xfId="0" applyNumberFormat="1" applyFont="1">
      <alignment horizontal="center" vertical="center"/>
    </xf>
    <xf numFmtId="0" fontId="10" fillId="0" borderId="0" xfId="0" applyFont="1">
      <alignment horizontal="center" vertical="center"/>
    </xf>
    <xf numFmtId="10" fontId="5" fillId="0" borderId="0" xfId="0" applyNumberFormat="1" applyFont="1">
      <alignment horizontal="center" vertical="center"/>
    </xf>
    <xf numFmtId="0" fontId="16" fillId="2" borderId="1" xfId="0" applyFont="1" applyFill="1" applyBorder="1" applyProtection="1">
      <alignment horizontal="center" vertical="center"/>
    </xf>
    <xf numFmtId="0" fontId="16" fillId="2" borderId="3" xfId="0" applyFont="1" applyFill="1" applyBorder="1" applyProtection="1">
      <alignment horizontal="center" vertical="center"/>
    </xf>
    <xf numFmtId="10" fontId="16" fillId="2" borderId="1" xfId="0" applyNumberFormat="1" applyFont="1" applyFill="1" applyBorder="1" applyProtection="1">
      <alignment horizontal="center" vertical="center"/>
    </xf>
    <xf numFmtId="10" fontId="16" fillId="2" borderId="3" xfId="0" applyNumberFormat="1" applyFont="1" applyFill="1" applyBorder="1" applyProtection="1">
      <alignment horizontal="center" vertical="center"/>
    </xf>
    <xf numFmtId="0" fontId="5" fillId="6" borderId="1" xfId="0" applyFont="1" applyFill="1" applyBorder="1" applyProtection="1">
      <alignment horizontal="center" vertical="center"/>
    </xf>
    <xf numFmtId="0" fontId="6" fillId="0" borderId="0" xfId="0" applyFont="1">
      <alignment horizontal="center" vertical="center" wrapText="1"/>
    </xf>
    <xf numFmtId="0" fontId="4" fillId="0" borderId="0" xfId="0" applyFont="1">
      <alignment vertical="center" wrapText="1"/>
    </xf>
    <xf numFmtId="0" fontId="11" fillId="0" borderId="4" xfId="0" applyFont="1" applyBorder="1" applyProtection="1">
      <alignment horizontal="left" vertical="center" wrapText="1"/>
    </xf>
    <xf numFmtId="14" fontId="5" fillId="0" borderId="1" xfId="0" applyNumberFormat="1" applyFont="1" applyBorder="1" applyProtection="1">
      <alignment horizontal="right" vertical="center"/>
    </xf>
    <xf numFmtId="0" fontId="5" fillId="0" borderId="1" xfId="0" applyFont="1" applyBorder="1" applyProtection="1">
      <alignment horizontal="right" vertical="center"/>
    </xf>
    <xf numFmtId="10" fontId="5" fillId="0" borderId="1" xfId="0" applyNumberFormat="1" applyFont="1" applyBorder="1" applyProtection="1">
      <alignment horizontal="right" vertical="center"/>
    </xf>
    <xf numFmtId="0" fontId="17" fillId="0" borderId="0" xfId="0" applyFont="1">
      <alignment horizontal="right" vertical="center"/>
    </xf>
    <xf numFmtId="0" fontId="10" fillId="0" borderId="0" xfId="0" applyFont="1">
      <alignment horizontal="right" vertical="center"/>
    </xf>
    <xf numFmtId="0" fontId="17" fillId="0" borderId="0" xfId="0" applyFont="1">
      <alignment vertical="center"/>
    </xf>
    <xf numFmtId="0" fontId="4" fillId="0" borderId="0" xfId="0" applyFont="1">
      <alignment vertical="center" wrapText="1"/>
    </xf>
    <xf numFmtId="0" fontId="6" fillId="0" borderId="1" xfId="0" applyFont="1" applyBorder="1" applyProtection="1">
      <alignment horizontal="center" vertical="center" wrapText="1"/>
    </xf>
    <xf numFmtId="0" fontId="6" fillId="0" borderId="1" xfId="0" applyFont="1" applyBorder="1" applyProtection="1">
      <alignment horizontal="right" vertical="center" wrapText="1"/>
    </xf>
    <xf numFmtId="0" fontId="10" fillId="0" borderId="0" xfId="0" applyFont="1">
      <alignment vertical="center" wrapText="1"/>
    </xf>
    <xf numFmtId="0" fontId="17" fillId="0" borderId="0" xfId="0" applyFont="1">
      <alignment horizontal="right" vertical="center" wrapText="1"/>
    </xf>
    <xf numFmtId="0" fontId="17" fillId="0" borderId="0" xfId="0" applyFont="1">
      <alignment vertical="center" wrapText="1"/>
    </xf>
    <xf numFmtId="10" fontId="5" fillId="6" borderId="1" xfId="0" applyNumberFormat="1" applyFont="1" applyFill="1" applyBorder="1" applyProtection="1">
      <alignment horizontal="center" vertical="center"/>
    </xf>
    <xf numFmtId="0" fontId="18" fillId="0" borderId="0" xfId="0" applyFont="1">
      <alignment horizontal="center" vertical="center"/>
    </xf>
    <xf numFmtId="166" fontId="11" fillId="6" borderId="1" xfId="0" applyNumberFormat="1" applyFont="1" applyFill="1" applyBorder="1" applyProtection="1">
      <alignment horizontal="center" vertical="center"/>
    </xf>
    <xf numFmtId="0" fontId="18" fillId="0" borderId="0" xfId="0" applyFont="1">
      <alignment vertical="center"/>
    </xf>
    <xf numFmtId="10" fontId="19" fillId="2" borderId="1" xfId="0" applyNumberFormat="1" applyFont="1" applyFill="1" applyBorder="1" applyProtection="1">
      <alignment horizontal="center" vertical="center"/>
    </xf>
    <xf numFmtId="0" fontId="15" fillId="0" borderId="1" xfId="0" applyFont="1" applyBorder="1" applyProtection="1">
      <alignment horizontal="center" vertical="center"/>
    </xf>
    <xf numFmtId="0" fontId="19" fillId="2" borderId="1" xfId="0" applyFont="1" applyFill="1" applyBorder="1" applyProtection="1">
      <alignment horizontal="center" vertical="center"/>
    </xf>
    <xf numFmtId="0" fontId="9" fillId="0" borderId="5" xfId="0" applyFont="1" applyBorder="1" applyProtection="1">
      <alignment vertical="center"/>
    </xf>
    <xf numFmtId="10" fontId="5" fillId="2" borderId="1" xfId="0" applyNumberFormat="1" applyFont="1" applyFill="1" applyBorder="1" applyProtection="1">
      <alignment horizontal="right" vertical="center"/>
    </xf>
    <xf numFmtId="0" fontId="5" fillId="2" borderId="1" xfId="0" applyFont="1" applyFill="1" applyBorder="1" applyProtection="1">
      <alignment horizontal="right" vertical="center"/>
    </xf>
    <xf numFmtId="0" fontId="6" fillId="3" borderId="1" xfId="0" applyFont="1" applyFill="1" applyBorder="1" applyProtection="1">
      <alignment horizontal="center" vertical="center" wrapText="1"/>
    </xf>
    <xf numFmtId="10" fontId="11" fillId="3" borderId="1" xfId="0" applyNumberFormat="1" applyFont="1" applyFill="1" applyBorder="1" applyProtection="1">
      <alignment horizontal="center" vertical="center"/>
    </xf>
    <xf numFmtId="0" fontId="11" fillId="0" borderId="4" xfId="0" applyFont="1" applyBorder="1" applyProtection="1">
      <alignment vertical="center" wrapText="1"/>
    </xf>
    <xf numFmtId="0" fontId="11" fillId="0" borderId="2" xfId="0" applyFont="1" applyBorder="1" applyProtection="1">
      <alignment vertical="center" wrapText="1"/>
    </xf>
    <xf numFmtId="0" fontId="11" fillId="0" borderId="5" xfId="0" applyFont="1" applyBorder="1" applyProtection="1">
      <alignment vertical="center" wrapText="1"/>
    </xf>
    <xf numFmtId="0" fontId="11" fillId="0" borderId="1" xfId="0" applyFont="1" applyBorder="1" applyProtection="1">
      <alignment vertical="center" wrapText="1"/>
    </xf>
    <xf numFmtId="165" fontId="5" fillId="0" borderId="1" xfId="0" applyNumberFormat="1" applyFont="1" applyBorder="1" applyProtection="1">
      <alignment horizontal="center" vertical="center"/>
    </xf>
    <xf numFmtId="0" fontId="11" fillId="7" borderId="4" xfId="0" applyFont="1" applyFill="1" applyBorder="1" applyProtection="1">
      <alignment horizontal="center" vertical="center" wrapText="1"/>
    </xf>
    <xf numFmtId="0" fontId="11" fillId="0" borderId="5" xfId="0" applyFont="1" applyBorder="1" applyProtection="1">
      <alignment horizontal="left" vertical="center" wrapText="1"/>
    </xf>
    <xf numFmtId="0" fontId="5" fillId="0" borderId="3" xfId="0" applyFont="1" applyBorder="1" applyProtection="1">
      <alignment horizontal="center" vertical="center"/>
    </xf>
    <xf numFmtId="0" fontId="5" fillId="0" borderId="3" xfId="0" applyFont="1" applyBorder="1" applyProtection="1">
      <alignment horizontal="center" vertical="center" wrapText="1"/>
    </xf>
    <xf numFmtId="0" fontId="5" fillId="0" borderId="3" xfId="0" applyFont="1" applyBorder="1" applyProtection="1">
      <alignment horizontal="center" vertical="center"/>
    </xf>
    <xf numFmtId="0" fontId="4" fillId="0" borderId="6" xfId="0" applyFont="1" applyBorder="1" applyProtection="1">
      <alignment vertical="center"/>
    </xf>
    <xf numFmtId="0" fontId="5" fillId="0" borderId="6" xfId="0" applyFont="1" applyBorder="1" applyProtection="1">
      <alignment horizontal="center" vertical="center" wrapText="1"/>
    </xf>
    <xf numFmtId="0" fontId="4" fillId="0" borderId="0" xfId="0" applyFont="1">
      <alignment horizontal="center" vertical="center"/>
    </xf>
    <xf numFmtId="0" fontId="5" fillId="0" borderId="0" xfId="0" applyFont="1">
      <alignment vertical="center"/>
    </xf>
    <xf numFmtId="0" fontId="5" fillId="0" borderId="0" xfId="0" applyFont="1">
      <alignment vertical="center" wrapText="1"/>
    </xf>
    <xf numFmtId="10" fontId="5" fillId="0" borderId="0" xfId="0" applyNumberFormat="1" applyFont="1">
      <alignment vertical="center"/>
    </xf>
    <xf numFmtId="4" fontId="5" fillId="0" borderId="0" xfId="0" applyNumberFormat="1" applyFont="1">
      <alignment vertical="center"/>
    </xf>
    <xf numFmtId="0" fontId="13" fillId="0" borderId="0" xfId="0" applyFont="1">
      <alignment vertical="center" wrapText="1"/>
    </xf>
    <xf numFmtId="10" fontId="13" fillId="0" borderId="0" xfId="0" applyNumberFormat="1" applyFont="1">
      <alignment vertical="center" wrapText="1"/>
    </xf>
    <xf numFmtId="4" fontId="13" fillId="0" borderId="0" xfId="0" applyNumberFormat="1" applyFont="1">
      <alignment vertical="center" wrapText="1"/>
    </xf>
    <xf numFmtId="14" fontId="13" fillId="8" borderId="0" xfId="0" applyNumberFormat="1" applyFont="1" applyFill="1">
      <alignment vertical="center"/>
    </xf>
    <xf numFmtId="0" fontId="13" fillId="8" borderId="0" xfId="0" applyFont="1" applyFill="1">
      <alignment vertical="center"/>
    </xf>
    <xf numFmtId="10" fontId="13" fillId="8" borderId="0" xfId="0" applyNumberFormat="1" applyFont="1" applyFill="1">
      <alignment vertical="center"/>
    </xf>
    <xf numFmtId="10" fontId="13" fillId="0" borderId="0" xfId="0" applyNumberFormat="1" applyFont="1">
      <alignment vertical="center"/>
    </xf>
    <xf numFmtId="0" fontId="13" fillId="0" borderId="0" xfId="0" applyFont="1">
      <alignment vertical="center"/>
    </xf>
    <xf numFmtId="4" fontId="13" fillId="0" borderId="0" xfId="0" applyNumberFormat="1" applyFont="1">
      <alignment vertical="center"/>
    </xf>
    <xf numFmtId="14" fontId="13" fillId="0" borderId="0" xfId="0" applyNumberFormat="1" applyFont="1">
      <alignment vertical="center"/>
    </xf>
    <xf numFmtId="0" fontId="13" fillId="0" borderId="1" xfId="0" applyFont="1" applyBorder="1" applyProtection="1">
      <alignment vertical="center" wrapText="1"/>
    </xf>
    <xf numFmtId="4" fontId="5" fillId="0" borderId="0" xfId="0" applyNumberFormat="1" applyFont="1">
      <alignment vertical="center" wrapText="1"/>
    </xf>
    <xf numFmtId="10" fontId="5" fillId="0" borderId="0" xfId="0" applyNumberFormat="1" applyFont="1">
      <alignment vertical="center" wrapText="1"/>
    </xf>
    <xf numFmtId="14" fontId="13" fillId="0" borderId="1" xfId="0" applyNumberFormat="1" applyFont="1" applyBorder="1" applyProtection="1">
      <alignment vertical="center"/>
    </xf>
    <xf numFmtId="0" fontId="13" fillId="0" borderId="1" xfId="0" applyFont="1" applyBorder="1" applyProtection="1">
      <alignment vertical="center"/>
    </xf>
    <xf numFmtId="10" fontId="13" fillId="0" borderId="1" xfId="0" applyNumberFormat="1" applyFont="1" applyBorder="1" applyProtection="1">
      <alignment vertical="center"/>
    </xf>
    <xf numFmtId="0" fontId="13" fillId="9" borderId="1" xfId="0" applyFont="1" applyFill="1" applyBorder="1" applyProtection="1">
      <alignment vertical="center"/>
    </xf>
    <xf numFmtId="10" fontId="13" fillId="9" borderId="1" xfId="0" applyNumberFormat="1" applyFont="1" applyFill="1" applyBorder="1" applyProtection="1">
      <alignment vertical="center"/>
    </xf>
    <xf numFmtId="0" fontId="13" fillId="10" borderId="1" xfId="0" applyFont="1" applyFill="1" applyBorder="1" applyProtection="1">
      <alignment vertical="center"/>
    </xf>
    <xf numFmtId="10" fontId="13" fillId="10" borderId="1" xfId="0" applyNumberFormat="1" applyFont="1" applyFill="1" applyBorder="1" applyProtection="1">
      <alignment vertical="center"/>
    </xf>
    <xf numFmtId="10" fontId="13" fillId="2" borderId="1" xfId="0" applyNumberFormat="1" applyFont="1" applyFill="1" applyBorder="1" applyProtection="1">
      <alignment vertical="center"/>
    </xf>
    <xf numFmtId="0" fontId="9" fillId="0" borderId="1" xfId="0" applyFont="1" applyBorder="1" applyProtection="1">
      <alignment vertical="center"/>
    </xf>
    <xf numFmtId="0" fontId="20" fillId="0" borderId="1" xfId="0" applyFont="1" applyBorder="1" applyProtection="1">
      <alignment horizontal="center" vertical="center" wrapText="1"/>
    </xf>
    <xf numFmtId="0" fontId="21" fillId="0" borderId="1" xfId="0" applyFont="1" applyBorder="1" applyProtection="1">
      <alignment horizontal="center" vertical="center"/>
    </xf>
    <xf numFmtId="0" fontId="16" fillId="0" borderId="1" xfId="0" applyFont="1" applyBorder="1" applyProtection="1">
      <alignment horizontal="center" vertical="center"/>
    </xf>
    <xf numFmtId="10" fontId="16" fillId="0" borderId="1" xfId="0" applyNumberFormat="1" applyFont="1" applyBorder="1" applyProtection="1">
      <alignment horizontal="center" vertical="center"/>
    </xf>
    <xf numFmtId="0" fontId="20" fillId="0" borderId="1" xfId="0" applyFont="1" applyBorder="1" applyProtection="1">
      <alignment horizontal="center" vertical="center"/>
    </xf>
    <xf numFmtId="14" fontId="16" fillId="0" borderId="1" xfId="0" applyNumberFormat="1" applyFont="1" applyBorder="1" applyProtection="1">
      <alignment horizontal="center" vertical="center"/>
    </xf>
    <xf numFmtId="0" fontId="22" fillId="0" borderId="0" xfId="0" applyFont="1">
      <alignment horizontal="center" vertical="center"/>
    </xf>
    <xf numFmtId="0" fontId="23" fillId="0" borderId="1" xfId="0" applyFont="1" applyBorder="1" applyProtection="1">
      <alignment horizontal="center" vertical="center"/>
    </xf>
    <xf numFmtId="0" fontId="16" fillId="11" borderId="1" xfId="0" applyFont="1" applyFill="1" applyBorder="1" applyProtection="1">
      <alignment horizontal="center" vertical="center"/>
    </xf>
    <xf numFmtId="10" fontId="16" fillId="11" borderId="1" xfId="0" applyNumberFormat="1" applyFont="1" applyFill="1" applyBorder="1" applyProtection="1">
      <alignment horizontal="center" vertical="center"/>
    </xf>
    <xf numFmtId="0" fontId="16" fillId="12" borderId="1" xfId="0" applyFont="1" applyFill="1" applyBorder="1" applyProtection="1">
      <alignment horizontal="center" vertical="center"/>
    </xf>
    <xf numFmtId="10" fontId="16" fillId="12" borderId="1" xfId="0" applyNumberFormat="1" applyFont="1" applyFill="1" applyBorder="1" applyProtection="1">
      <alignment horizontal="center" vertical="center"/>
    </xf>
    <xf numFmtId="0" fontId="16" fillId="13" borderId="1" xfId="0" applyFont="1" applyFill="1" applyBorder="1" applyProtection="1">
      <alignment horizontal="center" vertical="center"/>
    </xf>
    <xf numFmtId="0" fontId="16" fillId="14" borderId="1" xfId="0" applyFont="1" applyFill="1" applyBorder="1" applyProtection="1">
      <alignment horizontal="center" vertical="center"/>
    </xf>
    <xf numFmtId="10" fontId="16" fillId="14" borderId="1" xfId="0" applyNumberFormat="1" applyFont="1" applyFill="1" applyBorder="1" applyProtection="1">
      <alignment horizontal="center" vertical="center"/>
    </xf>
    <xf numFmtId="10" fontId="16" fillId="13" borderId="1" xfId="0" applyNumberFormat="1" applyFont="1" applyFill="1" applyBorder="1" applyProtection="1">
      <alignment horizontal="center" vertical="center"/>
    </xf>
    <xf numFmtId="0" fontId="5" fillId="7" borderId="4" xfId="0" applyFont="1" applyFill="1" applyBorder="1" applyProtection="1">
      <alignment horizontal="center" vertical="center" wrapText="1"/>
    </xf>
    <xf numFmtId="165" fontId="5" fillId="0" borderId="5" xfId="0" applyNumberFormat="1" applyFont="1" applyBorder="1" applyProtection="1">
      <alignment horizontal="center" vertical="center"/>
    </xf>
    <xf numFmtId="0" fontId="5" fillId="0" borderId="5" xfId="0" applyFont="1" applyBorder="1" applyProtection="1">
      <alignment horizontal="center" vertical="center"/>
    </xf>
    <xf numFmtId="0" fontId="5" fillId="0" borderId="3" xfId="0" applyFont="1" applyBorder="1" applyProtection="1">
      <alignment vertical="center" wrapText="1"/>
    </xf>
    <xf numFmtId="0" fontId="5" fillId="0" borderId="6" xfId="0" applyFont="1" applyBorder="1" applyProtection="1">
      <alignment horizontal="center" vertical="center"/>
    </xf>
    <xf numFmtId="165" fontId="4" fillId="0" borderId="1" xfId="0" applyNumberFormat="1" applyFont="1" applyBorder="1" applyProtection="1">
      <alignment vertical="center"/>
    </xf>
    <xf numFmtId="0" fontId="4" fillId="0" borderId="1" xfId="0" applyFont="1" applyBorder="1" applyProtection="1">
      <alignment horizontal="center" vertical="center"/>
    </xf>
    <xf numFmtId="0" fontId="5" fillId="0" borderId="7" xfId="0" applyFont="1" applyBorder="1" applyProtection="1">
      <alignment vertical="center" wrapText="1"/>
    </xf>
    <xf numFmtId="165" fontId="4" fillId="0" borderId="5" xfId="0" applyNumberFormat="1" applyFont="1" applyBorder="1" applyProtection="1">
      <alignment vertical="center"/>
    </xf>
    <xf numFmtId="0" fontId="4" fillId="0" borderId="5" xfId="0" applyFont="1" applyBorder="1" applyProtection="1">
      <alignment horizontal="center" vertical="center"/>
    </xf>
    <xf numFmtId="0" fontId="5" fillId="0" borderId="8" xfId="0" applyFont="1" applyBorder="1" applyProtection="1">
      <alignment horizontal="center" vertical="center"/>
    </xf>
    <xf numFmtId="0" fontId="5" fillId="0" borderId="7" xfId="0" applyFont="1" applyBorder="1" applyProtection="1">
      <alignment horizontal="center" vertical="center"/>
    </xf>
    <xf numFmtId="0" fontId="5" fillId="0" borderId="3" xfId="0" applyFont="1" applyBorder="1" applyProtection="1">
      <alignment horizontal="center" vertical="center" wrapText="1"/>
    </xf>
    <xf numFmtId="0" fontId="9" fillId="0" borderId="6" xfId="0" applyFont="1" applyBorder="1" applyProtection="1">
      <alignment vertical="center"/>
    </xf>
    <xf numFmtId="165" fontId="4" fillId="0" borderId="5" xfId="0" applyNumberFormat="1" applyFont="1" applyBorder="1" applyProtection="1">
      <alignment horizontal="center" vertical="center"/>
    </xf>
    <xf numFmtId="0" fontId="24" fillId="0" borderId="0" xfId="0" applyFont="1">
      <alignment vertical="center"/>
    </xf>
    <xf numFmtId="165" fontId="4" fillId="0" borderId="1" xfId="0" applyNumberFormat="1" applyFont="1" applyBorder="1" applyProtection="1">
      <alignment horizontal="center" vertical="center"/>
    </xf>
    <xf numFmtId="0" fontId="4" fillId="0" borderId="6" xfId="0" applyFont="1" applyBorder="1" applyProtection="1">
      <alignment horizontal="center" vertical="center"/>
    </xf>
    <xf numFmtId="0" fontId="24" fillId="0" borderId="0" xfId="0" applyFont="1">
      <alignment vertical="center"/>
    </xf>
    <xf numFmtId="0" fontId="4" fillId="0" borderId="1" xfId="0" applyFont="1" applyBorder="1" applyProtection="1">
      <alignment vertical="center"/>
    </xf>
    <xf numFmtId="0" fontId="4" fillId="0" borderId="5" xfId="0" applyFont="1" applyBorder="1" applyProtection="1">
      <alignment vertical="center"/>
    </xf>
    <xf numFmtId="0" fontId="25" fillId="0" borderId="0" xfId="0" applyFont="1">
      <alignment vertical="center"/>
    </xf>
    <xf numFmtId="165" fontId="4" fillId="0" borderId="2" xfId="0" applyNumberFormat="1" applyFont="1" applyBorder="1" applyProtection="1">
      <alignment horizontal="center" vertical="center"/>
    </xf>
    <xf numFmtId="0" fontId="4" fillId="0" borderId="2" xfId="0" applyFont="1" applyBorder="1" applyProtection="1">
      <alignment horizontal="center" vertical="center"/>
    </xf>
    <xf numFmtId="0" fontId="26" fillId="7" borderId="9" xfId="0" applyFont="1" applyFill="1" applyBorder="1" applyProtection="1">
      <alignment horizontal="center" vertical="center" wrapText="1"/>
    </xf>
    <xf numFmtId="0" fontId="5" fillId="7" borderId="10" xfId="0" applyFont="1" applyFill="1" applyBorder="1" applyProtection="1">
      <alignment horizontal="center" vertical="center" wrapText="1"/>
    </xf>
    <xf numFmtId="167" fontId="5" fillId="7" borderId="4" xfId="0" applyNumberFormat="1" applyFont="1" applyFill="1" applyBorder="1" applyProtection="1">
      <alignment horizontal="center" vertical="center" wrapText="1"/>
    </xf>
    <xf numFmtId="0" fontId="5" fillId="0" borderId="0" xfId="0" applyFont="1">
      <alignment vertical="center"/>
    </xf>
    <xf numFmtId="0" fontId="5" fillId="0" borderId="0" xfId="0" applyFont="1">
      <alignment horizontal="center" vertical="center"/>
    </xf>
    <xf numFmtId="0" fontId="27" fillId="3" borderId="1" xfId="0" applyFont="1" applyFill="1" applyBorder="1" applyProtection="1">
      <alignment vertical="center"/>
    </xf>
    <xf numFmtId="0" fontId="27" fillId="3" borderId="1" xfId="0" applyFont="1" applyFill="1" applyBorder="1" applyProtection="1">
      <alignment horizontal="center" vertical="center"/>
    </xf>
    <xf numFmtId="14" fontId="28" fillId="0" borderId="1" xfId="0" applyNumberFormat="1" applyFont="1" applyBorder="1" applyProtection="1">
      <alignment vertical="center"/>
    </xf>
    <xf numFmtId="0" fontId="28" fillId="0" borderId="1" xfId="0" applyFont="1" applyBorder="1" applyProtection="1">
      <alignment vertical="center"/>
    </xf>
    <xf numFmtId="10" fontId="28" fillId="0" borderId="1" xfId="0" applyNumberFormat="1" applyFont="1" applyBorder="1" applyProtection="1">
      <alignment vertical="center"/>
    </xf>
    <xf numFmtId="0" fontId="28" fillId="15" borderId="1" xfId="0" applyFont="1" applyFill="1" applyBorder="1" applyProtection="1">
      <alignment vertical="center"/>
    </xf>
    <xf numFmtId="10" fontId="28" fillId="15" borderId="1" xfId="0" applyNumberFormat="1" applyFont="1" applyFill="1" applyBorder="1" applyProtection="1">
      <alignment vertical="center"/>
    </xf>
    <xf numFmtId="0" fontId="28" fillId="16" borderId="1" xfId="0" applyFont="1" applyFill="1" applyBorder="1" applyProtection="1">
      <alignment vertical="center"/>
    </xf>
    <xf numFmtId="10" fontId="28" fillId="16" borderId="1" xfId="0" applyNumberFormat="1" applyFont="1" applyFill="1" applyBorder="1" applyProtection="1">
      <alignment vertical="center"/>
    </xf>
    <xf numFmtId="10" fontId="28" fillId="9" borderId="1" xfId="0" applyNumberFormat="1" applyFont="1" applyFill="1" applyBorder="1" applyProtection="1">
      <alignment vertical="center"/>
    </xf>
    <xf numFmtId="0" fontId="29" fillId="0" borderId="1" xfId="0" applyFont="1" applyBorder="1" applyProtection="1">
      <alignment horizontal="center" vertical="center" wrapText="1"/>
    </xf>
    <xf numFmtId="0" fontId="28" fillId="0" borderId="1" xfId="0" applyFont="1" applyBorder="1" applyProtection="1">
      <alignment horizontal="center" vertical="center"/>
    </xf>
    <xf numFmtId="10" fontId="28" fillId="0" borderId="1" xfId="0" applyNumberFormat="1" applyFont="1" applyBorder="1" applyProtection="1">
      <alignment horizontal="center" vertical="center"/>
    </xf>
    <xf numFmtId="0" fontId="30" fillId="0" borderId="0" xfId="0" applyFont="1">
      <alignment vertical="center"/>
    </xf>
    <xf numFmtId="0" fontId="27" fillId="0" borderId="1" xfId="0" applyFont="1" applyBorder="1" applyProtection="1">
      <alignment horizontal="center" vertical="center"/>
    </xf>
    <xf numFmtId="0" fontId="16" fillId="0" borderId="0" xfId="0" applyFont="1">
      <alignment vertical="center"/>
    </xf>
    <xf numFmtId="0" fontId="27" fillId="0" borderId="1" xfId="0" applyFont="1" applyBorder="1" applyProtection="1">
      <alignment vertical="center"/>
    </xf>
    <xf numFmtId="14" fontId="31" fillId="17" borderId="1" xfId="0" applyNumberFormat="1" applyFont="1" applyFill="1" applyBorder="1" applyProtection="1">
      <alignment vertical="center"/>
    </xf>
    <xf numFmtId="0" fontId="31" fillId="17" borderId="1" xfId="0" applyFont="1" applyFill="1" applyBorder="1" applyProtection="1">
      <alignment vertical="center"/>
    </xf>
    <xf numFmtId="10" fontId="31" fillId="17" borderId="1" xfId="0" applyNumberFormat="1" applyFont="1" applyFill="1" applyBorder="1" applyProtection="1">
      <alignment vertical="center"/>
    </xf>
    <xf numFmtId="0" fontId="31" fillId="0" borderId="0" xfId="0" applyFont="1">
      <alignment vertical="center"/>
    </xf>
    <xf numFmtId="14" fontId="31" fillId="3" borderId="1" xfId="0" applyNumberFormat="1" applyFont="1" applyFill="1" applyBorder="1" applyProtection="1">
      <alignment vertical="center"/>
    </xf>
    <xf numFmtId="0" fontId="31" fillId="3" borderId="1" xfId="0" applyFont="1" applyFill="1" applyBorder="1" applyProtection="1">
      <alignment vertical="center"/>
    </xf>
    <xf numFmtId="10" fontId="31" fillId="3" borderId="1" xfId="0" applyNumberFormat="1" applyFont="1" applyFill="1" applyBorder="1" applyProtection="1">
      <alignment vertical="center"/>
    </xf>
    <xf numFmtId="10" fontId="27" fillId="0" borderId="1" xfId="0" applyNumberFormat="1" applyFont="1" applyBorder="1" applyProtection="1">
      <alignment vertical="center"/>
    </xf>
    <xf numFmtId="0" fontId="16" fillId="0" borderId="1" xfId="0" applyFont="1" applyBorder="1" applyProtection="1">
      <alignment vertical="center"/>
    </xf>
    <xf numFmtId="10" fontId="16" fillId="0" borderId="1" xfId="0" applyNumberFormat="1" applyFont="1" applyBorder="1" applyProtection="1">
      <alignment vertical="center"/>
    </xf>
    <xf numFmtId="10" fontId="27" fillId="2" borderId="1" xfId="0" applyNumberFormat="1" applyFont="1" applyFill="1" applyBorder="1" applyProtection="1">
      <alignment vertical="center"/>
    </xf>
    <xf numFmtId="10" fontId="16" fillId="2" borderId="1" xfId="0" applyNumberFormat="1" applyFont="1" applyFill="1" applyBorder="1" applyProtection="1">
      <alignment vertical="center"/>
    </xf>
    <xf numFmtId="0" fontId="32" fillId="0" borderId="1" xfId="0" applyFont="1" applyBorder="1" applyProtection="1">
      <alignment horizontal="center" vertical="center" wrapText="1"/>
    </xf>
    <xf numFmtId="0" fontId="7" fillId="0" borderId="1" xfId="0" applyFont="1" applyBorder="1" applyProtection="1">
      <alignment horizontal="center" vertical="center" wrapText="1"/>
    </xf>
    <xf numFmtId="14" fontId="4" fillId="0" borderId="1" xfId="0" applyNumberFormat="1" applyFont="1" applyBorder="1" applyProtection="1">
      <alignment horizontal="center" vertical="center" wrapText="1"/>
    </xf>
    <xf numFmtId="0" fontId="4" fillId="0" borderId="1" xfId="0" applyFont="1" applyBorder="1" applyProtection="1">
      <alignment horizontal="center" vertical="center" wrapText="1"/>
    </xf>
    <xf numFmtId="10" fontId="4" fillId="0" borderId="1" xfId="0" applyNumberFormat="1" applyFont="1" applyBorder="1" applyProtection="1">
      <alignment horizontal="center" vertical="center" wrapText="1"/>
    </xf>
    <xf numFmtId="14" fontId="4" fillId="3" borderId="1" xfId="0" applyNumberFormat="1" applyFont="1" applyFill="1" applyBorder="1" applyProtection="1">
      <alignment horizontal="center" vertical="center" wrapText="1"/>
    </xf>
    <xf numFmtId="0" fontId="4" fillId="3" borderId="1" xfId="0" applyFont="1" applyFill="1" applyBorder="1" applyProtection="1">
      <alignment horizontal="center" vertical="center" wrapText="1"/>
    </xf>
    <xf numFmtId="10" fontId="4" fillId="3" borderId="1" xfId="0" applyNumberFormat="1" applyFont="1" applyFill="1" applyBorder="1" applyProtection="1">
      <alignment horizontal="center" vertical="center" wrapText="1"/>
    </xf>
    <xf numFmtId="0" fontId="4" fillId="2" borderId="1" xfId="0" applyFont="1" applyFill="1" applyBorder="1" applyProtection="1">
      <alignment horizontal="center" vertical="center" wrapText="1"/>
    </xf>
    <xf numFmtId="0" fontId="26" fillId="0" borderId="0" xfId="0" applyFont="1">
      <alignment vertical="center"/>
    </xf>
    <xf numFmtId="0" fontId="26" fillId="0" borderId="1" xfId="0" applyFont="1" applyBorder="1" applyProtection="1">
      <alignment vertical="center" wrapText="1"/>
    </xf>
    <xf numFmtId="0" fontId="26" fillId="0" borderId="1" xfId="0" applyFont="1" applyBorder="1" applyProtection="1">
      <alignment vertical="center" wrapText="1"/>
    </xf>
    <xf numFmtId="0" fontId="5" fillId="7" borderId="1" xfId="0" applyFont="1" applyFill="1" applyBorder="1" applyProtection="1">
      <alignment horizontal="center" vertical="center" wrapText="1"/>
    </xf>
    <xf numFmtId="0" fontId="5" fillId="0" borderId="0" xfId="0" applyFont="1">
      <alignment vertical="center"/>
    </xf>
    <xf numFmtId="0" fontId="5" fillId="0" borderId="1" xfId="0" applyFont="1" applyBorder="1" applyProtection="1">
      <alignment horizontal="center" vertical="center" wrapText="1"/>
    </xf>
    <xf numFmtId="0" fontId="5" fillId="0" borderId="4" xfId="0" applyFont="1" applyBorder="1" applyProtection="1">
      <alignment horizontal="center" vertical="center" wrapText="1"/>
    </xf>
    <xf numFmtId="0" fontId="5" fillId="0" borderId="5" xfId="0" applyFont="1" applyBorder="1" applyProtection="1">
      <alignment vertical="center" wrapText="1"/>
    </xf>
    <xf numFmtId="0" fontId="5" fillId="0" borderId="1" xfId="0" applyFont="1" applyBorder="1" applyProtection="1">
      <alignment vertical="center" wrapText="1"/>
    </xf>
    <xf numFmtId="167" fontId="5" fillId="0" borderId="1" xfId="0" applyNumberFormat="1" applyFont="1" applyBorder="1" applyProtection="1">
      <alignment horizontal="center" vertical="center" wrapText="1"/>
    </xf>
    <xf numFmtId="167" fontId="5" fillId="0" borderId="1" xfId="0" applyNumberFormat="1" applyFont="1" applyBorder="1" applyProtection="1">
      <alignment horizontal="center" vertical="center" wrapText="1"/>
    </xf>
    <xf numFmtId="0" fontId="5" fillId="18" borderId="1" xfId="0" applyFont="1" applyFill="1" applyBorder="1" applyProtection="1">
      <alignment horizontal="center" vertical="center" wrapText="1"/>
    </xf>
    <xf numFmtId="0" fontId="5" fillId="0" borderId="0" xfId="0" applyFont="1">
      <alignment horizontal="center" vertical="center"/>
    </xf>
    <xf numFmtId="0" fontId="32" fillId="0" borderId="0" xfId="0" applyFont="1">
      <alignment horizontal="center" vertical="center" wrapText="1"/>
    </xf>
    <xf numFmtId="0" fontId="7" fillId="0" borderId="0" xfId="0" applyFont="1">
      <alignment horizontal="center" vertical="center" wrapText="1"/>
    </xf>
    <xf numFmtId="14" fontId="4" fillId="0" borderId="0" xfId="0" applyNumberFormat="1" applyFont="1">
      <alignment horizontal="center" vertical="center" wrapText="1"/>
    </xf>
    <xf numFmtId="0" fontId="4" fillId="0" borderId="0" xfId="0" applyFont="1">
      <alignment horizontal="center" vertical="center" wrapText="1"/>
    </xf>
    <xf numFmtId="10" fontId="4" fillId="0" borderId="0" xfId="0" applyNumberFormat="1" applyFont="1">
      <alignment horizontal="center" vertical="center" wrapText="1"/>
    </xf>
    <xf numFmtId="0" fontId="33" fillId="0" borderId="1" xfId="0" applyFont="1" applyBorder="1" applyProtection="1">
      <alignment horizontal="center" vertical="center" wrapText="1"/>
    </xf>
    <xf numFmtId="0" fontId="34" fillId="0" borderId="1" xfId="0" applyFont="1" applyBorder="1" applyProtection="1">
      <alignment vertical="center"/>
    </xf>
    <xf numFmtId="166" fontId="34" fillId="0" borderId="1" xfId="0" applyNumberFormat="1" applyFont="1" applyBorder="1" applyProtection="1">
      <alignment vertical="center"/>
    </xf>
    <xf numFmtId="10" fontId="34" fillId="9" borderId="1" xfId="0" applyNumberFormat="1" applyFont="1" applyFill="1" applyBorder="1" applyProtection="1">
      <alignment vertical="center"/>
    </xf>
    <xf numFmtId="0" fontId="34" fillId="9" borderId="1" xfId="0" applyFont="1" applyFill="1" applyBorder="1" applyProtection="1">
      <alignment vertical="center"/>
    </xf>
    <xf numFmtId="10" fontId="34" fillId="0" borderId="1" xfId="0" applyNumberFormat="1" applyFont="1" applyBorder="1" applyProtection="1">
      <alignment vertical="center"/>
    </xf>
    <xf numFmtId="167" fontId="5" fillId="0" borderId="0" xfId="0" applyNumberFormat="1" applyFont="1">
      <alignment horizontal="center" vertical="center"/>
    </xf>
    <xf numFmtId="167" fontId="5" fillId="0" borderId="0" xfId="0" applyNumberFormat="1" applyFont="1">
      <alignment horizontal="center" vertical="center"/>
    </xf>
    <xf numFmtId="0" fontId="35" fillId="0" borderId="0" xfId="0" applyFont="1">
      <alignment horizontal="center" vertical="center"/>
    </xf>
    <xf numFmtId="0" fontId="27" fillId="3" borderId="1" xfId="0" applyFont="1" applyFill="1" applyBorder="1" applyProtection="1">
      <alignment horizontal="right" vertical="center"/>
    </xf>
    <xf numFmtId="166" fontId="27" fillId="3" borderId="1" xfId="0" applyNumberFormat="1" applyFont="1" applyFill="1" applyBorder="1" applyProtection="1">
      <alignment horizontal="right" vertical="center"/>
    </xf>
    <xf numFmtId="0" fontId="27" fillId="15" borderId="1" xfId="0" applyFont="1" applyFill="1" applyBorder="1" applyProtection="1">
      <alignment horizontal="right" vertical="center"/>
    </xf>
    <xf numFmtId="0" fontId="27" fillId="14" borderId="1" xfId="0" applyFont="1" applyFill="1" applyBorder="1" applyProtection="1">
      <alignment horizontal="right" vertical="center"/>
    </xf>
    <xf numFmtId="0" fontId="16" fillId="0" borderId="1" xfId="0" applyFont="1" applyBorder="1" applyProtection="1">
      <alignment horizontal="right" vertical="center"/>
    </xf>
    <xf numFmtId="10" fontId="16" fillId="0" borderId="1" xfId="0" applyNumberFormat="1" applyFont="1" applyBorder="1" applyProtection="1">
      <alignment horizontal="right" vertical="center"/>
    </xf>
    <xf numFmtId="10" fontId="16" fillId="15" borderId="1" xfId="0" applyNumberFormat="1" applyFont="1" applyFill="1" applyBorder="1" applyProtection="1">
      <alignment horizontal="right" vertical="center"/>
    </xf>
    <xf numFmtId="10" fontId="16" fillId="14" borderId="1" xfId="0" applyNumberFormat="1" applyFont="1" applyFill="1" applyBorder="1" applyProtection="1">
      <alignment horizontal="right" vertical="center"/>
    </xf>
    <xf numFmtId="10" fontId="16" fillId="19" borderId="1" xfId="0" applyNumberFormat="1" applyFont="1" applyFill="1" applyBorder="1" applyProtection="1">
      <alignment horizontal="right" vertical="center"/>
    </xf>
    <xf numFmtId="10" fontId="16" fillId="9" borderId="1" xfId="0" applyNumberFormat="1" applyFont="1" applyFill="1" applyBorder="1" applyProtection="1">
      <alignment horizontal="right" vertical="center"/>
    </xf>
    <xf numFmtId="10" fontId="27" fillId="3" borderId="1" xfId="0" applyNumberFormat="1" applyFont="1" applyFill="1" applyBorder="1" applyProtection="1">
      <alignment horizontal="right" vertical="center"/>
    </xf>
    <xf numFmtId="10" fontId="27" fillId="15" borderId="1" xfId="0" applyNumberFormat="1" applyFont="1" applyFill="1" applyBorder="1" applyProtection="1">
      <alignment horizontal="right" vertical="center"/>
    </xf>
    <xf numFmtId="10" fontId="27" fillId="14" borderId="1" xfId="0" applyNumberFormat="1" applyFont="1" applyFill="1" applyBorder="1" applyProtection="1">
      <alignment horizontal="right" vertical="center"/>
    </xf>
    <xf numFmtId="0" fontId="16" fillId="0" borderId="0" xfId="0" applyFont="1">
      <alignment horizontal="right" vertical="center"/>
    </xf>
    <xf numFmtId="0" fontId="36" fillId="0" borderId="0" xfId="0" applyFont="1">
      <alignment horizontal="center" vertical="center"/>
    </xf>
    <xf numFmtId="0" fontId="16" fillId="19" borderId="1" xfId="0" applyFont="1" applyFill="1" applyBorder="1" applyProtection="1">
      <alignment horizontal="right" vertical="center"/>
    </xf>
    <xf numFmtId="0" fontId="16" fillId="9" borderId="1" xfId="0" applyFont="1" applyFill="1" applyBorder="1" applyProtection="1">
      <alignment horizontal="right" vertical="center"/>
    </xf>
    <xf numFmtId="0" fontId="29" fillId="0" borderId="0" xfId="0" applyFont="1">
      <alignment horizontal="center" vertical="center"/>
    </xf>
    <xf numFmtId="166" fontId="4" fillId="0" borderId="1" xfId="0" applyNumberFormat="1" applyFont="1" applyBorder="1" applyProtection="1">
      <alignment horizontal="center" vertical="center" wrapText="1"/>
    </xf>
    <xf numFmtId="0" fontId="37" fillId="7" borderId="4" xfId="0" applyFont="1" applyFill="1" applyBorder="1" applyProtection="1">
      <alignment horizontal="center" vertical="center" wrapText="1"/>
    </xf>
    <xf numFmtId="0" fontId="38" fillId="0" borderId="3" xfId="0" applyFont="1" applyBorder="1" applyProtection="1">
      <alignment vertical="center" wrapText="1"/>
    </xf>
    <xf numFmtId="0" fontId="39" fillId="0" borderId="3" xfId="0" applyFont="1" applyBorder="1" applyProtection="1">
      <alignment vertical="center" wrapText="1"/>
    </xf>
    <xf numFmtId="0" fontId="40" fillId="0" borderId="0" xfId="0" applyFont="1">
      <alignment vertical="center" wrapText="1"/>
    </xf>
    <xf numFmtId="0" fontId="41" fillId="0" borderId="3" xfId="0" applyFont="1" applyBorder="1" applyProtection="1">
      <alignment vertical="center" wrapText="1"/>
    </xf>
    <xf numFmtId="0" fontId="42" fillId="0" borderId="0" xfId="0" applyFont="1">
      <alignment vertical="center" wrapText="1"/>
    </xf>
    <xf numFmtId="0" fontId="43" fillId="0" borderId="3" xfId="0" applyFont="1" applyBorder="1" applyProtection="1">
      <alignment vertical="center" wrapText="1"/>
    </xf>
    <xf numFmtId="0" fontId="44" fillId="0" borderId="0" xfId="0" applyFont="1">
      <alignment vertical="center" wrapText="1"/>
    </xf>
    <xf numFmtId="0" fontId="45" fillId="0" borderId="3" xfId="0" applyFont="1" applyBorder="1" applyProtection="1">
      <alignment vertical="center" wrapText="1"/>
    </xf>
    <xf numFmtId="0" fontId="46" fillId="0" borderId="3" xfId="0" applyFont="1" applyBorder="1" applyProtection="1">
      <alignment vertical="center" wrapText="1"/>
    </xf>
    <xf numFmtId="0" fontId="47" fillId="0" borderId="3" xfId="0" applyFont="1" applyBorder="1" applyProtection="1">
      <alignment vertical="center" wrapText="1"/>
    </xf>
    <xf numFmtId="0" fontId="48" fillId="0" borderId="3" xfId="0" applyFont="1" applyBorder="1" applyProtection="1">
      <alignment vertical="center" wrapText="1"/>
    </xf>
    <xf numFmtId="0" fontId="49" fillId="0" borderId="3" xfId="0" applyFont="1" applyBorder="1" applyProtection="1">
      <alignment vertical="center" wrapText="1"/>
    </xf>
    <xf numFmtId="0" fontId="50" fillId="0" borderId="0" xfId="0" applyFont="1">
      <alignment vertical="center" wrapText="1"/>
    </xf>
    <xf numFmtId="0" fontId="51" fillId="0" borderId="3" xfId="0" applyFont="1" applyBorder="1" applyProtection="1">
      <alignment vertical="center" wrapText="1"/>
    </xf>
    <xf numFmtId="0" fontId="52" fillId="0" borderId="3" xfId="0" applyFont="1" applyBorder="1" applyProtection="1">
      <alignment vertical="center" wrapText="1"/>
    </xf>
    <xf numFmtId="0" fontId="53" fillId="0" borderId="3" xfId="0" applyFont="1" applyBorder="1" applyProtection="1">
      <alignment vertical="center" wrapText="1"/>
    </xf>
    <xf numFmtId="0" fontId="54" fillId="0" borderId="0" xfId="0" applyFont="1">
      <alignment vertical="center" wrapText="1"/>
    </xf>
    <xf numFmtId="0" fontId="55" fillId="0" borderId="3" xfId="0" applyFont="1" applyBorder="1" applyProtection="1">
      <alignment vertical="center" wrapText="1"/>
    </xf>
    <xf numFmtId="0" fontId="56" fillId="0" borderId="3" xfId="0" applyFont="1" applyBorder="1" applyProtection="1">
      <alignment vertical="center" wrapText="1"/>
    </xf>
    <xf numFmtId="0" fontId="57" fillId="0" borderId="3" xfId="0" applyFont="1" applyBorder="1" applyProtection="1">
      <alignment vertical="center" wrapText="1"/>
    </xf>
    <xf numFmtId="0" fontId="58" fillId="0" borderId="3" xfId="0" applyFont="1" applyBorder="1" applyProtection="1">
      <alignment vertical="center" wrapText="1"/>
    </xf>
    <xf numFmtId="0" fontId="59" fillId="0" borderId="3" xfId="0" applyFont="1" applyBorder="1" applyProtection="1">
      <alignment vertical="center" wrapText="1"/>
    </xf>
    <xf numFmtId="0" fontId="60" fillId="0" borderId="3" xfId="0" applyFont="1" applyBorder="1" applyProtection="1">
      <alignment vertical="center" wrapText="1"/>
    </xf>
    <xf numFmtId="0" fontId="61" fillId="0" borderId="3" xfId="0" applyFont="1" applyBorder="1" applyProtection="1">
      <alignment vertical="center" wrapText="1"/>
    </xf>
    <xf numFmtId="0" fontId="62" fillId="0" borderId="3" xfId="0" applyFont="1" applyBorder="1" applyProtection="1">
      <alignment vertical="center" wrapText="1"/>
    </xf>
    <xf numFmtId="0" fontId="63" fillId="0" borderId="3" xfId="0" applyFont="1" applyBorder="1" applyProtection="1">
      <alignment vertical="center" wrapText="1"/>
    </xf>
    <xf numFmtId="0" fontId="64" fillId="0" borderId="3" xfId="0" applyFont="1" applyBorder="1" applyProtection="1">
      <alignment vertical="center" wrapText="1"/>
    </xf>
    <xf numFmtId="0" fontId="65" fillId="0" borderId="3" xfId="0" applyFont="1" applyBorder="1" applyProtection="1">
      <alignment vertical="center" wrapText="1"/>
    </xf>
    <xf numFmtId="0" fontId="66" fillId="0" borderId="3" xfId="0" applyFont="1" applyBorder="1" applyProtection="1">
      <alignment vertical="center" wrapText="1"/>
    </xf>
    <xf numFmtId="0" fontId="67" fillId="0" borderId="3" xfId="0" applyFont="1" applyBorder="1" applyProtection="1">
      <alignment vertical="center" wrapText="1"/>
    </xf>
    <xf numFmtId="0" fontId="68" fillId="0" borderId="3" xfId="0" applyFont="1" applyBorder="1" applyProtection="1">
      <alignment vertical="center" wrapText="1"/>
    </xf>
    <xf numFmtId="0" fontId="69" fillId="0" borderId="3" xfId="0" applyFont="1" applyBorder="1" applyProtection="1">
      <alignment vertical="center" wrapText="1"/>
    </xf>
    <xf numFmtId="0" fontId="70" fillId="0" borderId="3" xfId="0" applyFont="1" applyBorder="1" applyProtection="1">
      <alignment vertical="center" wrapText="1"/>
    </xf>
    <xf numFmtId="0" fontId="71" fillId="0" borderId="3" xfId="0" applyFont="1" applyBorder="1" applyProtection="1">
      <alignment vertical="center" wrapText="1"/>
    </xf>
    <xf numFmtId="0" fontId="72" fillId="0" borderId="1" xfId="0" applyFont="1" applyBorder="1" applyProtection="1">
      <alignment vertical="center" wrapText="1"/>
    </xf>
    <xf numFmtId="0" fontId="73" fillId="0" borderId="7" xfId="0" applyFont="1" applyBorder="1" applyProtection="1">
      <alignment vertical="center" wrapText="1"/>
    </xf>
    <xf numFmtId="0" fontId="74" fillId="0" borderId="1" xfId="0" applyFont="1" applyBorder="1" applyProtection="1">
      <alignment vertical="center" wrapText="1"/>
    </xf>
    <xf numFmtId="0" fontId="75" fillId="0" borderId="1" xfId="0" applyFont="1" applyBorder="1" applyProtection="1">
      <alignment vertical="center" wrapText="1"/>
    </xf>
    <xf numFmtId="0" fontId="76" fillId="0" borderId="1" xfId="0" applyFont="1" applyBorder="1" applyProtection="1">
      <alignment vertical="center" wrapText="1"/>
    </xf>
    <xf numFmtId="0" fontId="77" fillId="0" borderId="1" xfId="0" applyFont="1" applyBorder="1" applyProtection="1">
      <alignment vertical="center" wrapText="1"/>
    </xf>
    <xf numFmtId="0" fontId="78" fillId="0" borderId="1" xfId="0" applyFont="1" applyBorder="1" applyProtection="1">
      <alignment vertical="center" wrapText="1"/>
    </xf>
    <xf numFmtId="0" fontId="79" fillId="0" borderId="1" xfId="0" applyFont="1" applyBorder="1" applyProtection="1">
      <alignment vertical="center" wrapText="1"/>
    </xf>
    <xf numFmtId="0" fontId="80" fillId="0" borderId="1" xfId="0" applyFont="1" applyBorder="1" applyProtection="1">
      <alignment vertical="center" wrapText="1"/>
    </xf>
    <xf numFmtId="0" fontId="81" fillId="0" borderId="1" xfId="0" applyFont="1" applyBorder="1" applyProtection="1">
      <alignment vertical="center" wrapText="1"/>
    </xf>
    <xf numFmtId="0" fontId="82" fillId="0" borderId="3" xfId="0" applyFont="1" applyBorder="1" applyProtection="1">
      <alignment vertical="center" wrapText="1"/>
    </xf>
    <xf numFmtId="0" fontId="83" fillId="0" borderId="1" xfId="0" applyFont="1" applyBorder="1" applyProtection="1">
      <alignment vertical="center" wrapText="1"/>
    </xf>
    <xf numFmtId="0" fontId="84" fillId="0" borderId="1" xfId="0" applyFont="1" applyBorder="1" applyProtection="1">
      <alignment vertical="center" wrapText="1"/>
    </xf>
    <xf numFmtId="0" fontId="85" fillId="0" borderId="7" xfId="0" applyFont="1" applyBorder="1" applyProtection="1">
      <alignment vertical="center" wrapText="1"/>
    </xf>
    <xf numFmtId="0" fontId="86" fillId="0" borderId="3" xfId="0" applyFont="1" applyBorder="1" applyProtection="1">
      <alignment vertical="center" wrapText="1"/>
    </xf>
    <xf numFmtId="0" fontId="87" fillId="0" borderId="3" xfId="0" applyFont="1" applyBorder="1" applyProtection="1">
      <alignment vertical="center" wrapText="1"/>
    </xf>
    <xf numFmtId="0" fontId="88" fillId="0" borderId="3" xfId="0" applyFont="1" applyBorder="1" applyProtection="1">
      <alignment vertical="center" wrapText="1"/>
    </xf>
    <xf numFmtId="0" fontId="89" fillId="0" borderId="3" xfId="0" applyFont="1" applyBorder="1" applyProtection="1">
      <alignment vertical="center" wrapText="1"/>
    </xf>
    <xf numFmtId="0" fontId="90" fillId="0" borderId="3" xfId="0" applyFont="1" applyBorder="1" applyProtection="1">
      <alignment vertical="center" wrapText="1"/>
    </xf>
    <xf numFmtId="0" fontId="91" fillId="0" borderId="1" xfId="0" applyFont="1" applyBorder="1" applyProtection="1">
      <alignment vertical="center" wrapText="1"/>
    </xf>
    <xf numFmtId="0" fontId="92" fillId="0" borderId="1" xfId="0" applyFont="1" applyBorder="1" applyProtection="1">
      <alignment vertical="center" wrapText="1"/>
    </xf>
    <xf numFmtId="0" fontId="93" fillId="0" borderId="1" xfId="0" applyFont="1" applyBorder="1" applyProtection="1">
      <alignment vertical="center" wrapText="1"/>
    </xf>
    <xf numFmtId="0" fontId="94" fillId="0" borderId="1" xfId="0" applyFont="1" applyBorder="1" applyProtection="1">
      <alignment horizontal="center" vertical="center" wrapText="1"/>
    </xf>
    <xf numFmtId="0" fontId="95" fillId="0" borderId="1" xfId="0" applyFont="1" applyBorder="1" applyProtection="1">
      <alignment vertical="center" wrapText="1"/>
    </xf>
    <xf numFmtId="0" fontId="96" fillId="0" borderId="1" xfId="0" applyFont="1" applyBorder="1" applyProtection="1">
      <alignment vertical="center" wrapText="1"/>
    </xf>
    <xf numFmtId="0" fontId="97" fillId="0" borderId="0" xfId="0" applyFont="1">
      <alignment horizontal="center" vertical="center" wrapText="1"/>
    </xf>
    <xf numFmtId="0" fontId="98" fillId="0" borderId="1" xfId="0" applyFont="1" applyBorder="1" applyProtection="1">
      <alignment vertical="center" wrapText="1"/>
    </xf>
    <xf numFmtId="0" fontId="99" fillId="0" borderId="1" xfId="0" applyFont="1" applyBorder="1" applyProtection="1">
      <alignment vertical="center" wrapText="1"/>
    </xf>
    <xf numFmtId="0" fontId="100" fillId="0" borderId="1" xfId="0" applyFont="1" applyBorder="1" applyProtection="1">
      <alignment vertical="center" wrapText="1"/>
    </xf>
    <xf numFmtId="0" fontId="101" fillId="0" borderId="1" xfId="0" applyFont="1" applyBorder="1" applyProtection="1">
      <alignment horizontal="center" vertical="center" wrapText="1"/>
    </xf>
    <xf numFmtId="0" fontId="102" fillId="0" borderId="1" xfId="0" applyFont="1" applyBorder="1" applyProtection="1">
      <alignment vertical="center" wrapText="1"/>
    </xf>
    <xf numFmtId="0" fontId="103" fillId="0" borderId="1" xfId="0" applyFont="1" applyBorder="1" applyProtection="1">
      <alignment vertical="center" wrapText="1"/>
    </xf>
    <xf numFmtId="0" fontId="104" fillId="0" borderId="1" xfId="0" applyFont="1" applyBorder="1" applyProtection="1">
      <alignment horizontal="center" vertical="center" wrapText="1"/>
    </xf>
    <xf numFmtId="0" fontId="105" fillId="0" borderId="7" xfId="0" applyFont="1" applyBorder="1" applyProtection="1">
      <alignment vertical="center" wrapText="1"/>
    </xf>
    <xf numFmtId="0" fontId="106" fillId="0" borderId="5" xfId="0" applyFont="1" applyBorder="1" applyProtection="1">
      <alignment horizontal="center" vertical="center" wrapText="1"/>
    </xf>
    <xf numFmtId="0" fontId="107" fillId="0" borderId="3" xfId="0" applyFont="1" applyBorder="1" applyProtection="1">
      <alignment vertical="center" wrapText="1"/>
    </xf>
    <xf numFmtId="0" fontId="108" fillId="0" borderId="3" xfId="0" applyFont="1" applyBorder="1" applyProtection="1">
      <alignment vertical="center" wrapText="1"/>
    </xf>
    <xf numFmtId="0" fontId="109" fillId="0" borderId="1" xfId="0" applyFont="1" applyBorder="1" applyProtection="1">
      <alignment vertical="center" wrapText="1"/>
    </xf>
    <xf numFmtId="0" fontId="110" fillId="0" borderId="1" xfId="0" applyFont="1" applyBorder="1" applyProtection="1">
      <alignment vertical="center" wrapText="1"/>
    </xf>
    <xf numFmtId="0" fontId="111" fillId="0" borderId="1" xfId="0" applyFont="1" applyBorder="1" applyProtection="1">
      <alignment vertical="center" wrapText="1"/>
    </xf>
    <xf numFmtId="0" fontId="112" fillId="0" borderId="1" xfId="0" applyFont="1" applyBorder="1" applyProtection="1">
      <alignment vertical="center" wrapText="1"/>
    </xf>
    <xf numFmtId="0" fontId="113" fillId="0" borderId="1" xfId="0" applyFont="1" applyBorder="1" applyProtection="1">
      <alignment horizontal="center" vertical="center" wrapText="1"/>
    </xf>
    <xf numFmtId="0" fontId="114" fillId="0" borderId="1" xfId="0" applyFont="1" applyBorder="1" applyProtection="1">
      <alignment vertical="center" wrapText="1"/>
    </xf>
    <xf numFmtId="0" fontId="115" fillId="0" borderId="1" xfId="0" applyFont="1" applyBorder="1" applyProtection="1">
      <alignment horizontal="center" vertical="center" wrapText="1"/>
    </xf>
    <xf numFmtId="0" fontId="116" fillId="0" borderId="1" xfId="0" applyFont="1" applyBorder="1" applyProtection="1">
      <alignment vertical="center" wrapText="1"/>
    </xf>
    <xf numFmtId="0" fontId="117" fillId="0" borderId="1" xfId="0" applyFont="1" applyBorder="1" applyProtection="1">
      <alignment horizontal="center" vertical="center" wrapText="1"/>
    </xf>
    <xf numFmtId="0" fontId="118" fillId="0" borderId="1" xfId="0" applyFont="1" applyBorder="1" applyProtection="1">
      <alignment vertical="center" wrapText="1"/>
    </xf>
    <xf numFmtId="0" fontId="119" fillId="0" borderId="1" xfId="0" applyFont="1" applyBorder="1" applyProtection="1">
      <alignment vertical="center" wrapText="1"/>
    </xf>
    <xf numFmtId="0" fontId="120" fillId="0" borderId="1" xfId="0" applyFont="1" applyBorder="1" applyProtection="1">
      <alignment vertical="center" wrapText="1"/>
    </xf>
    <xf numFmtId="0" fontId="121" fillId="0" borderId="1" xfId="0" applyFont="1" applyBorder="1" applyProtection="1">
      <alignment vertical="center" wrapText="1"/>
    </xf>
    <xf numFmtId="0" fontId="122" fillId="0" borderId="1" xfId="0" applyFont="1" applyBorder="1" applyProtection="1">
      <alignment vertical="center" wrapText="1"/>
    </xf>
    <xf numFmtId="0" fontId="123" fillId="0" borderId="1" xfId="0" applyFont="1" applyBorder="1" applyProtection="1">
      <alignment vertical="center" wrapText="1"/>
    </xf>
    <xf numFmtId="0" fontId="124" fillId="0" borderId="1" xfId="0" applyFont="1" applyBorder="1" applyProtection="1">
      <alignment vertical="center" wrapText="1"/>
    </xf>
    <xf numFmtId="0" fontId="125" fillId="0" borderId="1" xfId="0" applyFont="1" applyBorder="1" applyProtection="1">
      <alignment horizontal="center" vertical="center" wrapText="1"/>
    </xf>
    <xf numFmtId="0" fontId="126" fillId="0" borderId="1" xfId="0" applyFont="1" applyBorder="1" applyProtection="1">
      <alignment vertical="center" wrapText="1"/>
    </xf>
    <xf numFmtId="0" fontId="127" fillId="0" borderId="1" xfId="0" applyFont="1" applyBorder="1" applyProtection="1">
      <alignment horizontal="center" vertical="center" wrapText="1"/>
    </xf>
    <xf numFmtId="0" fontId="128" fillId="0" borderId="1" xfId="0" applyFont="1" applyBorder="1" applyProtection="1">
      <alignment vertical="center" wrapText="1"/>
    </xf>
    <xf numFmtId="0" fontId="129" fillId="0" borderId="1" xfId="0" applyFont="1" applyBorder="1" applyProtection="1">
      <alignment horizontal="center" vertical="center" wrapText="1"/>
    </xf>
    <xf numFmtId="0" fontId="130" fillId="0" borderId="1" xfId="0" applyFont="1" applyBorder="1" applyProtection="1">
      <alignment vertical="center" wrapText="1"/>
    </xf>
    <xf numFmtId="0" fontId="131" fillId="0" borderId="1" xfId="0" applyFont="1" applyBorder="1" applyProtection="1">
      <alignment vertical="center" wrapText="1"/>
    </xf>
    <xf numFmtId="0" fontId="132" fillId="0" borderId="1" xfId="0" applyFont="1" applyBorder="1" applyProtection="1">
      <alignment vertical="center" wrapText="1"/>
    </xf>
    <xf numFmtId="0" fontId="133" fillId="0" borderId="1" xfId="0" applyFont="1" applyBorder="1" applyProtection="1">
      <alignment vertical="center" wrapText="1"/>
    </xf>
    <xf numFmtId="0" fontId="134" fillId="0" borderId="1" xfId="0" applyFont="1" applyBorder="1" applyProtection="1">
      <alignment horizontal="center" vertical="center" wrapText="1"/>
    </xf>
    <xf numFmtId="0" fontId="135" fillId="0" borderId="1" xfId="0" applyFont="1" applyBorder="1" applyProtection="1">
      <alignment vertical="center" wrapText="1"/>
    </xf>
    <xf numFmtId="0" fontId="136" fillId="0" borderId="1" xfId="0" applyFont="1" applyBorder="1" applyProtection="1">
      <alignment vertical="center" wrapText="1"/>
    </xf>
    <xf numFmtId="0" fontId="137" fillId="0" borderId="1" xfId="0" applyFont="1" applyBorder="1" applyProtection="1">
      <alignment vertical="center" wrapText="1"/>
    </xf>
    <xf numFmtId="0" fontId="138" fillId="0" borderId="1" xfId="0" applyFont="1" applyBorder="1" applyProtection="1">
      <alignment vertical="center" wrapText="1"/>
    </xf>
    <xf numFmtId="0" fontId="139" fillId="0" borderId="1" xfId="0" applyFont="1" applyBorder="1" applyProtection="1">
      <alignment vertical="center" wrapText="1"/>
    </xf>
    <xf numFmtId="0" fontId="140" fillId="0" borderId="1" xfId="0" applyFont="1" applyBorder="1" applyProtection="1">
      <alignment vertical="center" wrapText="1"/>
    </xf>
    <xf numFmtId="0" fontId="141" fillId="0" borderId="1" xfId="0" applyFont="1" applyBorder="1" applyProtection="1">
      <alignment vertical="center" wrapText="1"/>
    </xf>
    <xf numFmtId="0" fontId="142" fillId="0" borderId="1" xfId="0" applyFont="1" applyBorder="1" applyProtection="1">
      <alignment vertical="center" wrapText="1"/>
    </xf>
    <xf numFmtId="0" fontId="143" fillId="0" borderId="1" xfId="0" applyFont="1" applyBorder="1" applyProtection="1">
      <alignment vertical="center" wrapText="1"/>
    </xf>
    <xf numFmtId="0" fontId="144" fillId="0" borderId="1" xfId="0" applyFont="1" applyBorder="1" applyProtection="1">
      <alignment vertical="center" wrapText="1"/>
    </xf>
    <xf numFmtId="0" fontId="145" fillId="0" borderId="1" xfId="0" applyFont="1" applyBorder="1" applyProtection="1">
      <alignment vertical="center" wrapText="1"/>
    </xf>
    <xf numFmtId="0" fontId="146" fillId="0" borderId="1" xfId="0" applyFont="1" applyBorder="1" applyProtection="1">
      <alignment vertical="center" wrapText="1"/>
    </xf>
    <xf numFmtId="0" fontId="147" fillId="0" borderId="1" xfId="0" applyFont="1" applyBorder="1" applyProtection="1">
      <alignment vertical="center" wrapText="1"/>
    </xf>
    <xf numFmtId="0" fontId="148" fillId="0" borderId="1" xfId="0" applyFont="1" applyBorder="1" applyProtection="1">
      <alignment vertical="center" wrapText="1"/>
    </xf>
    <xf numFmtId="0" fontId="149" fillId="0" borderId="1" xfId="0" applyFont="1" applyBorder="1" applyProtection="1">
      <alignment vertical="center" wrapText="1"/>
    </xf>
    <xf numFmtId="0" fontId="150" fillId="0" borderId="1" xfId="0" applyFont="1" applyBorder="1" applyProtection="1">
      <alignment vertical="center" wrapText="1"/>
    </xf>
    <xf numFmtId="0" fontId="151" fillId="0" borderId="1" xfId="0" applyFont="1" applyBorder="1" applyProtection="1">
      <alignment vertical="center" wrapText="1"/>
    </xf>
    <xf numFmtId="0" fontId="152" fillId="0" borderId="1" xfId="0" applyFont="1" applyBorder="1" applyProtection="1">
      <alignment vertical="center" wrapText="1"/>
    </xf>
    <xf numFmtId="0" fontId="153" fillId="0" borderId="1" xfId="0" applyFont="1" applyBorder="1" applyProtection="1">
      <alignment vertical="center" wrapText="1"/>
    </xf>
    <xf numFmtId="0" fontId="154" fillId="0" borderId="1" xfId="0" applyFont="1" applyBorder="1" applyProtection="1">
      <alignment horizontal="left" vertical="center" wrapText="1"/>
    </xf>
    <xf numFmtId="0" fontId="155" fillId="0" borderId="1" xfId="0" applyFont="1" applyBorder="1" applyProtection="1">
      <alignment vertical="center" wrapText="1"/>
    </xf>
    <xf numFmtId="0" fontId="156" fillId="0" borderId="1" xfId="0" applyFont="1" applyBorder="1" applyProtection="1">
      <alignment vertical="center" wrapText="1"/>
    </xf>
    <xf numFmtId="0" fontId="157" fillId="0" borderId="1" xfId="0" applyFont="1" applyBorder="1" applyProtection="1">
      <alignment vertical="center" wrapText="1"/>
    </xf>
    <xf numFmtId="0" fontId="158" fillId="0" borderId="1" xfId="0" applyFont="1" applyBorder="1" applyProtection="1">
      <alignment vertical="center" wrapText="1"/>
    </xf>
    <xf numFmtId="0" fontId="159" fillId="0" borderId="1" xfId="0" applyFont="1" applyBorder="1" applyProtection="1">
      <alignment vertical="center" wrapText="1"/>
    </xf>
    <xf numFmtId="0" fontId="160" fillId="0" borderId="1" xfId="0" applyFont="1" applyBorder="1" applyProtection="1">
      <alignment vertical="center" wrapText="1"/>
    </xf>
    <xf numFmtId="0" fontId="161" fillId="0" borderId="1" xfId="0" applyFont="1" applyBorder="1" applyProtection="1">
      <alignment vertical="center" wrapText="1"/>
    </xf>
    <xf numFmtId="0" fontId="162" fillId="0" borderId="1" xfId="0" applyFont="1" applyBorder="1" applyProtection="1">
      <alignment vertical="center" wrapText="1"/>
    </xf>
    <xf numFmtId="0" fontId="163" fillId="0" borderId="1" xfId="0" applyFont="1" applyBorder="1" applyProtection="1">
      <alignment vertical="center" wrapText="1"/>
    </xf>
    <xf numFmtId="0" fontId="164" fillId="0" borderId="1" xfId="0" applyFont="1" applyBorder="1" applyProtection="1">
      <alignment vertical="center" wrapText="1"/>
    </xf>
    <xf numFmtId="0" fontId="165" fillId="0" borderId="1" xfId="0" applyFont="1" applyBorder="1" applyProtection="1">
      <alignment vertical="center" wrapText="1"/>
    </xf>
    <xf numFmtId="0" fontId="166" fillId="0" borderId="1" xfId="0" applyFont="1" applyBorder="1" applyProtection="1">
      <alignment vertical="center" wrapText="1"/>
    </xf>
    <xf numFmtId="0" fontId="167" fillId="0" borderId="1" xfId="0" applyFont="1" applyBorder="1" applyProtection="1">
      <alignment horizontal="left" vertical="center" wrapText="1"/>
    </xf>
    <xf numFmtId="0" fontId="168" fillId="0" borderId="4" xfId="0" applyFont="1" applyBorder="1" applyProtection="1">
      <alignment horizontal="left" vertical="center" wrapText="1"/>
    </xf>
    <xf numFmtId="0" fontId="169" fillId="0" borderId="1" xfId="0" applyFont="1" applyBorder="1" applyProtection="1">
      <alignment vertical="center" wrapText="1"/>
    </xf>
    <xf numFmtId="0" fontId="170" fillId="0" borderId="1" xfId="0" applyFont="1" applyBorder="1" applyProtection="1">
      <alignment vertical="center" wrapText="1"/>
    </xf>
    <xf numFmtId="0" fontId="171" fillId="0" borderId="1" xfId="0" applyFont="1" applyBorder="1" applyProtection="1">
      <alignment horizontal="left" vertical="center" wrapText="1"/>
    </xf>
    <xf numFmtId="0" fontId="172" fillId="0" borderId="1" xfId="0" applyFont="1" applyBorder="1" applyProtection="1">
      <alignment horizontal="left" vertical="center" wrapText="1"/>
    </xf>
    <xf numFmtId="0" fontId="173" fillId="0" borderId="1" xfId="0" applyFont="1" applyBorder="1" applyProtection="1">
      <alignment horizontal="left" vertical="center" wrapText="1"/>
    </xf>
    <xf numFmtId="0" fontId="174" fillId="0" borderId="1" xfId="0" applyFont="1" applyBorder="1" applyProtection="1">
      <alignment vertical="center" wrapText="1"/>
    </xf>
    <xf numFmtId="0" fontId="175" fillId="0" borderId="1" xfId="0" applyFont="1" applyBorder="1" applyProtection="1">
      <alignment horizontal="left" vertical="center" wrapText="1"/>
    </xf>
    <xf numFmtId="0" fontId="176" fillId="0" borderId="1" xfId="0" applyFont="1" applyBorder="1" applyProtection="1">
      <alignment horizontal="left" vertical="center" wrapText="1"/>
    </xf>
    <xf numFmtId="0" fontId="177" fillId="0" borderId="1" xfId="0" applyFont="1" applyBorder="1" applyProtection="1">
      <alignment vertical="center" wrapText="1"/>
    </xf>
    <xf numFmtId="0" fontId="178" fillId="0" borderId="4" xfId="0" applyFont="1" applyBorder="1" applyProtection="1">
      <alignment vertical="center" wrapText="1"/>
    </xf>
    <xf numFmtId="0" fontId="179" fillId="0" borderId="1" xfId="0" applyFont="1" applyBorder="1" applyProtection="1">
      <alignment horizontal="center" vertical="center" wrapText="1"/>
    </xf>
    <xf numFmtId="0" fontId="180" fillId="0" borderId="1" xfId="0" applyFont="1" applyBorder="1" applyProtection="1">
      <alignment vertical="center" wrapText="1"/>
    </xf>
    <xf numFmtId="0" fontId="181" fillId="0" borderId="1" xfId="0" applyFont="1" applyBorder="1" applyProtection="1">
      <alignment horizontal="center" vertical="center" wrapText="1"/>
    </xf>
    <xf numFmtId="0" fontId="182" fillId="0" borderId="1" xfId="0" applyFont="1" applyBorder="1" applyProtection="1">
      <alignment vertical="center" wrapText="1"/>
    </xf>
    <xf numFmtId="0" fontId="183" fillId="0" borderId="4" xfId="0" applyFont="1" applyBorder="1" applyProtection="1">
      <alignment vertical="center" wrapText="1"/>
    </xf>
    <xf numFmtId="0" fontId="184" fillId="0" borderId="1" xfId="0" applyFont="1" applyBorder="1" applyProtection="1">
      <alignment vertical="center" wrapText="1"/>
    </xf>
    <xf numFmtId="0" fontId="185" fillId="0" borderId="4" xfId="0" applyFont="1" applyBorder="1" applyProtection="1">
      <alignment vertical="center" wrapText="1"/>
    </xf>
    <xf numFmtId="0" fontId="186" fillId="0" borderId="1" xfId="0" applyFont="1" applyBorder="1" applyProtection="1">
      <alignment vertical="center" wrapText="1"/>
    </xf>
    <xf numFmtId="0" fontId="187" fillId="0" borderId="1" xfId="0" applyFont="1" applyBorder="1" applyProtection="1">
      <alignment horizontal="center" vertical="center" wrapText="1"/>
    </xf>
    <xf numFmtId="0" fontId="188" fillId="0" borderId="1" xfId="0" applyFont="1" applyBorder="1" applyProtection="1">
      <alignment horizontal="center" vertical="center" wrapText="1"/>
    </xf>
    <xf numFmtId="0" fontId="189" fillId="0" borderId="1" xfId="0" applyFont="1" applyBorder="1" applyProtection="1">
      <alignment horizontal="center" vertical="center" wrapText="1"/>
    </xf>
    <xf numFmtId="0" fontId="190" fillId="0" borderId="1" xfId="0" applyFont="1" applyBorder="1" applyProtection="1">
      <alignment horizontal="center" vertical="center" wrapText="1"/>
    </xf>
    <xf numFmtId="0" fontId="191" fillId="0" borderId="1" xfId="0" applyFont="1" applyBorder="1" applyProtection="1">
      <alignment horizontal="center" vertical="center" wrapText="1"/>
    </xf>
    <xf numFmtId="0" fontId="192" fillId="0" borderId="1" xfId="0" applyFont="1" applyBorder="1" applyProtection="1">
      <alignment horizontal="center" vertical="center" wrapText="1"/>
    </xf>
    <xf numFmtId="0" fontId="193" fillId="0" borderId="1" xfId="0" applyFont="1" applyBorder="1" applyProtection="1">
      <alignment vertical="center" wrapText="1"/>
    </xf>
    <xf numFmtId="0" fontId="194" fillId="0" borderId="1" xfId="0" applyFont="1" applyBorder="1" applyProtection="1">
      <alignment horizontal="center" vertical="center" wrapText="1"/>
    </xf>
    <xf numFmtId="0" fontId="195" fillId="0" borderId="4" xfId="0" applyFont="1" applyBorder="1" applyProtection="1">
      <alignment vertical="center" wrapText="1"/>
    </xf>
    <xf numFmtId="0" fontId="196" fillId="0" borderId="1" xfId="0" applyFont="1" applyBorder="1" applyProtection="1">
      <alignment vertical="center" wrapText="1"/>
    </xf>
    <xf numFmtId="0" fontId="197" fillId="0" borderId="4" xfId="0" applyFont="1" applyBorder="1" applyProtection="1">
      <alignment vertical="center" wrapText="1"/>
    </xf>
    <xf numFmtId="0" fontId="198" fillId="0" borderId="1" xfId="0" applyFont="1" applyBorder="1" applyProtection="1">
      <alignment horizontal="center" vertical="center" wrapText="1"/>
    </xf>
    <xf numFmtId="0" fontId="199" fillId="0" borderId="1" xfId="0" applyFont="1" applyBorder="1" applyProtection="1">
      <alignment vertical="center" wrapText="1"/>
    </xf>
    <xf numFmtId="0" fontId="200" fillId="0" borderId="1" xfId="0" applyFont="1" applyBorder="1" applyProtection="1">
      <alignment horizontal="center" vertical="center" wrapText="1"/>
    </xf>
    <xf numFmtId="0" fontId="201" fillId="0" borderId="1" xfId="0" applyFont="1" applyBorder="1" applyProtection="1">
      <alignment vertical="center" wrapText="1"/>
    </xf>
    <xf numFmtId="0" fontId="202" fillId="0" borderId="1" xfId="0" applyFont="1" applyBorder="1" applyProtection="1">
      <alignment vertical="center" wrapText="1"/>
    </xf>
    <xf numFmtId="0" fontId="203" fillId="0" borderId="1" xfId="0" applyFont="1" applyBorder="1" applyProtection="1">
      <alignment horizontal="center" vertical="center" wrapText="1"/>
    </xf>
    <xf numFmtId="0" fontId="204" fillId="0" borderId="1" xfId="0" applyFont="1" applyBorder="1" applyProtection="1">
      <alignment horizontal="center" vertical="center" wrapText="1"/>
    </xf>
    <xf numFmtId="0" fontId="205" fillId="0" borderId="1" xfId="0" applyFont="1" applyBorder="1" applyProtection="1">
      <alignment vertical="center" wrapText="1"/>
    </xf>
    <xf numFmtId="0" fontId="206" fillId="0" borderId="1" xfId="0" applyFont="1" applyBorder="1" applyProtection="1">
      <alignment vertical="center" wrapText="1"/>
    </xf>
    <xf numFmtId="0" fontId="207" fillId="0" borderId="1" xfId="0" applyFont="1" applyBorder="1" applyProtection="1">
      <alignment horizontal="center" vertical="center" wrapText="1"/>
    </xf>
    <xf numFmtId="0" fontId="208" fillId="0" borderId="1" xfId="0" applyFont="1" applyBorder="1" applyProtection="1">
      <alignment vertical="center" wrapText="1"/>
    </xf>
    <xf numFmtId="0" fontId="209" fillId="0" borderId="1" xfId="0" applyFont="1" applyBorder="1" applyProtection="1">
      <alignment vertical="center" wrapText="1"/>
    </xf>
    <xf numFmtId="0" fontId="210" fillId="0" borderId="1" xfId="0" applyFont="1" applyBorder="1" applyProtection="1">
      <alignment horizontal="center" vertical="center" wrapText="1"/>
    </xf>
    <xf numFmtId="0" fontId="211" fillId="0" borderId="1" xfId="0" applyFont="1" applyBorder="1" applyProtection="1">
      <alignment horizontal="center" vertical="center" wrapText="1"/>
    </xf>
    <xf numFmtId="0" fontId="212" fillId="0" borderId="1" xfId="0" applyFont="1" applyBorder="1" applyProtection="1">
      <alignment vertical="center" wrapText="1"/>
    </xf>
    <xf numFmtId="0" fontId="213" fillId="0" borderId="1" xfId="0" applyFont="1" applyBorder="1" applyProtection="1">
      <alignment horizontal="center" vertical="center" wrapText="1"/>
    </xf>
    <xf numFmtId="0" fontId="214" fillId="0" borderId="1" xfId="0" applyFont="1" applyBorder="1" applyProtection="1">
      <alignment vertical="center" wrapText="1"/>
    </xf>
    <xf numFmtId="0" fontId="215" fillId="0" borderId="1" xfId="0" applyFont="1" applyBorder="1" applyProtection="1">
      <alignment horizontal="center" vertical="center" wrapText="1"/>
    </xf>
    <xf numFmtId="0" fontId="216" fillId="0" borderId="1" xfId="0" applyFont="1" applyBorder="1" applyProtection="1">
      <alignment vertical="center" wrapText="1"/>
    </xf>
    <xf numFmtId="0" fontId="217" fillId="0" borderId="1" xfId="0" applyFont="1" applyBorder="1" applyProtection="1">
      <alignment horizontal="center" vertical="center" wrapText="1"/>
    </xf>
    <xf numFmtId="0" fontId="218" fillId="0" borderId="1" xfId="0" applyFont="1" applyBorder="1" applyProtection="1">
      <alignment vertical="center" wrapText="1"/>
    </xf>
    <xf numFmtId="0" fontId="219" fillId="0" borderId="1" xfId="0" applyFont="1" applyBorder="1" applyProtection="1">
      <alignment horizontal="center" vertical="center" wrapText="1"/>
    </xf>
    <xf numFmtId="0" fontId="220" fillId="0" borderId="1" xfId="0" applyFont="1" applyBorder="1" applyProtection="1">
      <alignment vertical="center" wrapText="1"/>
    </xf>
    <xf numFmtId="0" fontId="221" fillId="0" borderId="1" xfId="0" applyFont="1" applyBorder="1" applyProtection="1">
      <alignment vertical="center" wrapText="1"/>
    </xf>
    <xf numFmtId="0" fontId="222" fillId="0" borderId="1" xfId="0" applyFont="1" applyBorder="1" applyProtection="1">
      <alignment vertical="center" wrapText="1"/>
    </xf>
    <xf numFmtId="0" fontId="223" fillId="0" borderId="1" xfId="0" applyFont="1" applyBorder="1" applyProtection="1">
      <alignment horizontal="center" vertical="center" wrapText="1"/>
    </xf>
    <xf numFmtId="0" fontId="224" fillId="0" borderId="1" xfId="0" applyFont="1" applyBorder="1" applyProtection="1">
      <alignment vertical="center" wrapText="1"/>
    </xf>
    <xf numFmtId="0" fontId="225" fillId="0" borderId="1" xfId="0" applyFont="1" applyBorder="1" applyProtection="1">
      <alignment horizontal="center" vertical="center" wrapText="1"/>
    </xf>
    <xf numFmtId="0" fontId="226" fillId="0" borderId="1" xfId="0" applyFont="1" applyBorder="1" applyProtection="1">
      <alignment vertical="center" wrapText="1"/>
    </xf>
    <xf numFmtId="0" fontId="227" fillId="0" borderId="1" xfId="0" applyFont="1" applyBorder="1" applyProtection="1">
      <alignment vertical="center" wrapText="1"/>
    </xf>
    <xf numFmtId="0" fontId="228" fillId="0" borderId="1" xfId="0" applyFont="1" applyBorder="1" applyProtection="1">
      <alignment vertical="center" wrapText="1"/>
    </xf>
    <xf numFmtId="0" fontId="229" fillId="0" borderId="1" xfId="0" applyFont="1" applyBorder="1" applyProtection="1">
      <alignment vertical="center" wrapText="1"/>
    </xf>
    <xf numFmtId="0" fontId="230" fillId="0" borderId="1" xfId="0" applyFont="1" applyBorder="1" applyProtection="1">
      <alignment vertical="center" wrapText="1"/>
    </xf>
    <xf numFmtId="0" fontId="231" fillId="0" borderId="1" xfId="0" applyFont="1" applyBorder="1" applyProtection="1">
      <alignment vertical="center" wrapText="1"/>
    </xf>
    <xf numFmtId="0" fontId="232" fillId="0" borderId="1" xfId="0" applyFont="1" applyBorder="1" applyProtection="1">
      <alignment vertical="center" wrapText="1"/>
    </xf>
    <xf numFmtId="0" fontId="233" fillId="0" borderId="1" xfId="0" applyFont="1" applyBorder="1" applyProtection="1">
      <alignment vertical="center" wrapText="1"/>
    </xf>
    <xf numFmtId="0" fontId="234" fillId="0" borderId="1" xfId="0" applyFont="1" applyBorder="1" applyProtection="1">
      <alignment vertical="center" wrapText="1"/>
    </xf>
    <xf numFmtId="0" fontId="235" fillId="0" borderId="1" xfId="0" applyFont="1" applyBorder="1" applyProtection="1">
      <alignment vertical="center" wrapText="1"/>
    </xf>
    <xf numFmtId="0" fontId="236" fillId="0" borderId="1" xfId="0" applyFont="1" applyBorder="1" applyProtection="1">
      <alignment horizontal="center" vertical="center" wrapText="1"/>
    </xf>
    <xf numFmtId="0" fontId="237" fillId="0" borderId="1" xfId="0" applyFont="1" applyBorder="1" applyProtection="1">
      <alignment horizontal="center" vertical="center" wrapText="1"/>
    </xf>
    <xf numFmtId="0" fontId="238" fillId="0" borderId="1" xfId="0" applyFont="1" applyBorder="1" applyProtection="1">
      <alignment horizontal="center" vertical="center" wrapText="1"/>
    </xf>
    <xf numFmtId="0" fontId="239" fillId="0" borderId="1" xfId="0" applyFont="1" applyBorder="1" applyProtection="1">
      <alignment horizontal="center" vertical="center" wrapText="1"/>
    </xf>
    <xf numFmtId="0" fontId="240" fillId="0" borderId="1" xfId="0" applyFont="1" applyBorder="1" applyProtection="1">
      <alignment horizontal="center" vertical="center" wrapText="1"/>
    </xf>
    <xf numFmtId="0" fontId="241" fillId="0" borderId="1" xfId="0" applyFont="1" applyBorder="1" applyProtection="1">
      <alignment horizontal="center" vertical="center" wrapText="1"/>
    </xf>
    <xf numFmtId="0" fontId="242" fillId="0" borderId="1" xfId="0" applyFont="1" applyBorder="1" applyProtection="1">
      <alignment horizontal="center" vertical="center" wrapText="1"/>
    </xf>
    <xf numFmtId="0" fontId="243" fillId="0" borderId="1" xfId="0" applyFont="1" applyBorder="1" applyProtection="1">
      <alignment horizontal="center" vertical="center" wrapText="1"/>
    </xf>
    <xf numFmtId="0" fontId="244" fillId="0" borderId="1" xfId="0" applyFont="1" applyBorder="1" applyProtection="1">
      <alignment horizontal="center" vertical="center" wrapText="1"/>
    </xf>
    <xf numFmtId="0" fontId="245" fillId="0" borderId="1" xfId="0" applyFont="1" applyBorder="1" applyProtection="1">
      <alignment horizontal="center" vertical="center" wrapText="1"/>
    </xf>
    <xf numFmtId="0" fontId="246" fillId="0" borderId="1" xfId="0" applyFont="1" applyBorder="1" applyProtection="1">
      <alignment horizontal="center" vertical="center" wrapText="1"/>
    </xf>
    <xf numFmtId="0" fontId="247" fillId="0" borderId="1" xfId="0" applyFont="1" applyBorder="1" applyProtection="1">
      <alignment horizontal="center" vertical="center" wrapText="1"/>
    </xf>
    <xf numFmtId="0" fontId="248" fillId="0" borderId="1" xfId="0" applyFont="1" applyBorder="1" applyProtection="1">
      <alignment horizontal="center" vertical="center" wrapText="1"/>
    </xf>
    <xf numFmtId="0" fontId="249" fillId="0" borderId="1" xfId="0" applyFont="1" applyBorder="1" applyProtection="1">
      <alignment horizontal="center" vertical="center" wrapText="1"/>
    </xf>
    <xf numFmtId="0" fontId="250" fillId="0" borderId="1" xfId="0" applyFont="1" applyBorder="1" applyProtection="1">
      <alignment vertical="center" wrapText="1"/>
    </xf>
    <xf numFmtId="0" fontId="251" fillId="0" borderId="2" xfId="0" applyFont="1" applyBorder="1" applyProtection="1">
      <alignment vertical="center" wrapText="1"/>
    </xf>
    <xf numFmtId="0" fontId="252" fillId="0" borderId="1" xfId="0" applyFont="1" applyBorder="1" applyProtection="1">
      <alignment vertical="center" wrapText="1"/>
    </xf>
    <xf numFmtId="0" fontId="253" fillId="0" borderId="1" xfId="0" applyFont="1" applyBorder="1" applyProtection="1">
      <alignment vertical="center" wrapText="1"/>
    </xf>
    <xf numFmtId="0" fontId="254" fillId="0" borderId="1" xfId="0" applyFont="1" applyBorder="1" applyProtection="1">
      <alignment horizontal="center" vertical="center" wrapText="1"/>
    </xf>
    <xf numFmtId="0" fontId="255" fillId="0" borderId="1" xfId="0" applyFont="1" applyBorder="1" applyProtection="1">
      <alignment horizontal="center" vertical="center" wrapText="1"/>
    </xf>
    <xf numFmtId="0" fontId="256" fillId="0" borderId="1" xfId="0" applyFont="1" applyBorder="1" applyProtection="1">
      <alignment vertical="center" wrapText="1"/>
    </xf>
    <xf numFmtId="0" fontId="257" fillId="0" borderId="0" xfId="0" applyFont="1">
      <alignment vertical="center" wrapText="1"/>
    </xf>
    <xf numFmtId="0" fontId="258" fillId="0" borderId="0" xfId="0" applyFont="1">
      <alignment horizontal="center" vertical="center" wrapText="1"/>
    </xf>
    <xf numFmtId="0" fontId="259" fillId="0" borderId="0" xfId="0" applyFont="1">
      <alignment horizontal="center" vertical="center" wrapText="1"/>
    </xf>
    <xf numFmtId="0" fontId="260" fillId="0" borderId="0" xfId="0" applyFont="1">
      <alignment horizontal="center" vertical="center" wrapText="1"/>
    </xf>
    <xf numFmtId="0" fontId="261" fillId="0" borderId="0" xfId="0" applyFont="1">
      <alignment horizontal="center" vertical="center" wrapText="1"/>
    </xf>
    <xf numFmtId="0" fontId="262" fillId="0" borderId="1" xfId="0" applyFont="1" applyBorder="1" applyProtection="1">
      <alignment horizontal="center" vertical="center" wrapText="1"/>
    </xf>
    <xf numFmtId="0" fontId="263" fillId="0" borderId="1" xfId="0" applyFont="1" applyBorder="1" applyProtection="1">
      <alignment horizontal="center" vertical="center" wrapText="1"/>
    </xf>
    <xf numFmtId="0" fontId="264" fillId="0" borderId="1" xfId="0" applyFont="1" applyBorder="1" applyProtection="1">
      <alignment horizontal="center" vertical="center" wrapText="1"/>
    </xf>
    <xf numFmtId="0" fontId="265" fillId="0" borderId="1" xfId="0" applyFont="1" applyBorder="1" applyProtection="1">
      <alignment horizontal="center" vertical="center" wrapText="1"/>
    </xf>
    <xf numFmtId="0" fontId="266" fillId="0" borderId="1" xfId="0" applyFont="1" applyBorder="1" applyProtection="1">
      <alignment horizontal="center" vertical="center" wrapText="1"/>
    </xf>
    <xf numFmtId="0" fontId="267" fillId="0" borderId="1" xfId="0" applyFont="1" applyBorder="1" applyProtection="1">
      <alignment horizontal="center" vertical="center" wrapText="1"/>
    </xf>
    <xf numFmtId="0" fontId="268" fillId="0" borderId="1" xfId="0" applyFont="1" applyBorder="1" applyProtection="1">
      <alignment horizontal="center" vertical="center" wrapText="1"/>
    </xf>
    <xf numFmtId="0" fontId="269" fillId="0" borderId="1" xfId="0" applyFont="1" applyBorder="1" applyProtection="1">
      <alignment horizontal="center" vertical="center" wrapText="1"/>
    </xf>
    <xf numFmtId="0" fontId="270" fillId="0" borderId="1" xfId="0" applyFont="1" applyBorder="1" applyProtection="1">
      <alignment horizontal="center" vertical="center" wrapText="1"/>
    </xf>
    <xf numFmtId="0" fontId="271" fillId="0" borderId="1" xfId="0" applyFont="1" applyBorder="1" applyProtection="1">
      <alignment horizontal="center" vertical="center" wrapText="1"/>
    </xf>
    <xf numFmtId="0" fontId="272" fillId="0" borderId="1" xfId="0" applyFont="1" applyBorder="1" applyProtection="1">
      <alignment horizontal="center" vertical="center" wrapText="1"/>
    </xf>
    <xf numFmtId="0" fontId="273" fillId="0" borderId="1" xfId="0" applyFont="1" applyBorder="1" applyProtection="1">
      <alignment horizontal="center" vertical="center" wrapText="1"/>
    </xf>
    <xf numFmtId="0" fontId="274" fillId="0" borderId="1" xfId="0" applyFont="1" applyBorder="1" applyProtection="1">
      <alignment horizontal="center" vertical="center" wrapText="1"/>
    </xf>
    <xf numFmtId="0" fontId="275" fillId="0" borderId="1" xfId="0" applyFont="1" applyBorder="1" applyProtection="1">
      <alignment horizontal="center" vertical="center" wrapText="1"/>
    </xf>
    <xf numFmtId="0" fontId="276" fillId="0" borderId="1" xfId="0" applyFont="1" applyBorder="1" applyProtection="1">
      <alignment horizontal="center" vertical="center" wrapText="1"/>
    </xf>
    <xf numFmtId="0" fontId="277" fillId="0" borderId="1" xfId="0" applyFont="1" applyBorder="1" applyProtection="1">
      <alignment horizontal="center" vertical="center" wrapText="1"/>
    </xf>
    <xf numFmtId="0" fontId="278" fillId="0" borderId="1" xfId="0" applyFont="1" applyBorder="1" applyProtection="1">
      <alignment horizontal="center" vertical="center" wrapText="1"/>
    </xf>
    <xf numFmtId="0" fontId="279" fillId="0" borderId="1" xfId="0" applyFont="1" applyBorder="1" applyProtection="1">
      <alignment horizontal="center" vertical="center" wrapText="1"/>
    </xf>
    <xf numFmtId="0" fontId="280" fillId="0" borderId="1" xfId="0" applyFont="1" applyBorder="1" applyProtection="1">
      <alignment horizontal="center" vertical="center" wrapText="1"/>
    </xf>
    <xf numFmtId="0" fontId="281" fillId="0" borderId="1" xfId="0" applyFont="1" applyBorder="1" applyProtection="1">
      <alignment horizontal="center" vertical="center" wrapText="1"/>
    </xf>
    <xf numFmtId="0" fontId="282" fillId="0" borderId="1" xfId="0" applyFont="1" applyBorder="1" applyProtection="1">
      <alignment horizontal="center" vertical="center" wrapText="1"/>
    </xf>
    <xf numFmtId="0" fontId="283" fillId="0" borderId="1" xfId="0" applyFont="1" applyBorder="1" applyProtection="1">
      <alignment horizontal="center" vertical="center" wrapText="1"/>
    </xf>
    <xf numFmtId="0" fontId="284" fillId="0" borderId="1" xfId="0" applyFont="1" applyBorder="1" applyProtection="1">
      <alignment horizontal="center" vertical="center" wrapText="1"/>
    </xf>
    <xf numFmtId="0" fontId="285" fillId="0" borderId="1" xfId="0" applyFont="1" applyBorder="1" applyProtection="1">
      <alignment horizontal="center" vertical="center" wrapText="1"/>
    </xf>
    <xf numFmtId="0" fontId="286" fillId="0" borderId="1" xfId="0" applyFont="1" applyBorder="1" applyProtection="1">
      <alignment horizontal="center" vertical="center" wrapText="1"/>
    </xf>
    <xf numFmtId="0" fontId="287" fillId="0" borderId="1" xfId="0" applyFont="1" applyBorder="1" applyProtection="1">
      <alignment horizontal="center" vertical="center" wrapText="1"/>
    </xf>
    <xf numFmtId="0" fontId="288" fillId="0" borderId="1" xfId="0" applyFont="1" applyBorder="1" applyProtection="1">
      <alignment horizontal="center" vertical="center" wrapText="1"/>
    </xf>
    <xf numFmtId="0" fontId="289" fillId="0" borderId="1" xfId="0" applyFont="1" applyBorder="1" applyProtection="1">
      <alignment horizontal="center" vertical="center" wrapText="1"/>
    </xf>
    <xf numFmtId="0" fontId="290" fillId="0" borderId="1" xfId="0" applyFont="1" applyBorder="1" applyProtection="1">
      <alignment horizontal="center" vertical="center" wrapText="1"/>
    </xf>
    <xf numFmtId="0" fontId="291" fillId="0" borderId="1" xfId="0" applyFont="1" applyBorder="1" applyProtection="1">
      <alignment horizontal="center" vertical="center" wrapText="1"/>
    </xf>
    <xf numFmtId="0" fontId="292" fillId="0" borderId="1" xfId="0" applyFont="1" applyBorder="1" applyProtection="1">
      <alignment horizontal="center" vertical="center" wrapText="1"/>
    </xf>
    <xf numFmtId="0" fontId="293" fillId="0" borderId="1" xfId="0" applyFont="1" applyBorder="1" applyProtection="1">
      <alignment horizontal="center" vertical="center" wrapText="1"/>
    </xf>
    <xf numFmtId="0" fontId="294" fillId="0" borderId="1" xfId="0" applyFont="1" applyBorder="1" applyProtection="1">
      <alignment horizontal="center" vertical="center" wrapText="1"/>
    </xf>
    <xf numFmtId="0" fontId="295" fillId="0" borderId="1" xfId="0" applyFont="1" applyBorder="1" applyProtection="1">
      <alignment horizontal="center" vertical="center" wrapText="1"/>
    </xf>
    <xf numFmtId="0" fontId="296" fillId="0" borderId="1" xfId="0" applyFont="1" applyBorder="1" applyProtection="1">
      <alignment horizontal="center" vertical="center" wrapText="1"/>
    </xf>
    <xf numFmtId="0" fontId="297" fillId="0" borderId="1" xfId="0" applyFont="1" applyBorder="1" applyProtection="1">
      <alignment horizontal="center" vertical="center" wrapText="1"/>
    </xf>
    <xf numFmtId="0" fontId="298" fillId="0" borderId="1" xfId="0" applyFont="1" applyBorder="1" applyProtection="1">
      <alignment horizontal="center" vertical="center" wrapText="1"/>
    </xf>
    <xf numFmtId="0" fontId="299" fillId="0" borderId="1" xfId="0" applyFont="1" applyBorder="1" applyProtection="1">
      <alignment horizontal="center" vertical="center" wrapText="1"/>
    </xf>
    <xf numFmtId="0" fontId="300" fillId="0" borderId="1" xfId="0" applyFont="1" applyBorder="1" applyProtection="1">
      <alignment horizontal="center" vertical="center" wrapText="1"/>
    </xf>
    <xf numFmtId="0" fontId="301" fillId="0" borderId="1" xfId="0" applyFont="1" applyBorder="1" applyProtection="1">
      <alignment horizontal="center" vertical="center" wrapText="1"/>
    </xf>
    <xf numFmtId="0" fontId="302" fillId="0" borderId="1" xfId="0" applyFont="1" applyBorder="1" applyProtection="1">
      <alignment horizontal="center" vertical="center" wrapText="1"/>
    </xf>
    <xf numFmtId="0" fontId="303" fillId="0" borderId="1" xfId="0" applyFont="1" applyBorder="1" applyProtection="1">
      <alignment horizontal="center" vertical="center" wrapText="1"/>
    </xf>
    <xf numFmtId="0" fontId="304" fillId="0" borderId="1" xfId="0" applyFont="1" applyBorder="1" applyProtection="1">
      <alignment horizontal="center" vertical="center" wrapText="1"/>
    </xf>
    <xf numFmtId="0" fontId="305" fillId="0" borderId="1" xfId="0" applyFont="1" applyBorder="1" applyProtection="1">
      <alignment horizontal="center" vertical="center" wrapText="1"/>
    </xf>
    <xf numFmtId="0" fontId="306" fillId="0" borderId="1" xfId="0" applyFont="1" applyBorder="1" applyProtection="1">
      <alignment horizontal="center" vertical="center" wrapText="1"/>
    </xf>
    <xf numFmtId="0" fontId="307" fillId="0" borderId="1" xfId="0" applyFont="1" applyBorder="1" applyProtection="1">
      <alignment horizontal="center" vertical="center" wrapText="1"/>
    </xf>
    <xf numFmtId="0" fontId="308" fillId="0" borderId="1" xfId="0" applyFont="1" applyBorder="1" applyProtection="1">
      <alignment horizontal="center" vertical="center" wrapText="1"/>
    </xf>
    <xf numFmtId="0" fontId="309" fillId="0" borderId="1" xfId="0" applyFont="1" applyBorder="1" applyProtection="1">
      <alignment horizontal="center" vertical="center" wrapText="1"/>
    </xf>
    <xf numFmtId="0" fontId="310" fillId="0" borderId="1" xfId="0" applyFont="1" applyBorder="1" applyProtection="1">
      <alignment horizontal="center" vertical="center" wrapText="1"/>
    </xf>
    <xf numFmtId="0" fontId="311" fillId="0" borderId="1" xfId="0" applyFont="1" applyBorder="1" applyProtection="1">
      <alignment horizontal="center" vertical="center" wrapText="1"/>
    </xf>
    <xf numFmtId="0" fontId="312" fillId="0" borderId="1" xfId="0" applyFont="1" applyBorder="1" applyProtection="1">
      <alignment horizontal="center" vertical="center" wrapText="1"/>
    </xf>
    <xf numFmtId="0" fontId="313" fillId="0" borderId="1" xfId="0" applyFont="1" applyBorder="1" applyProtection="1">
      <alignment horizontal="center" vertical="center" wrapText="1"/>
    </xf>
    <xf numFmtId="0" fontId="314" fillId="0" borderId="1" xfId="0" applyFont="1" applyBorder="1" applyProtection="1">
      <alignment horizontal="center" vertical="center" wrapText="1"/>
    </xf>
    <xf numFmtId="0" fontId="315" fillId="0" borderId="1" xfId="0" applyFont="1" applyBorder="1" applyProtection="1">
      <alignment horizontal="center" vertical="center" wrapText="1"/>
    </xf>
    <xf numFmtId="0" fontId="316" fillId="0" borderId="1" xfId="0" applyFont="1" applyBorder="1" applyProtection="1">
      <alignment horizontal="center" vertical="center" wrapText="1"/>
    </xf>
    <xf numFmtId="0" fontId="317" fillId="0" borderId="1" xfId="0" applyFont="1" applyBorder="1" applyProtection="1">
      <alignment horizontal="center" vertical="center" wrapText="1"/>
    </xf>
    <xf numFmtId="0" fontId="318" fillId="0" borderId="1" xfId="0" applyFont="1" applyBorder="1" applyProtection="1">
      <alignment horizontal="center" vertical="center" wrapText="1"/>
    </xf>
    <xf numFmtId="0" fontId="319" fillId="0" borderId="1" xfId="0" applyFont="1" applyBorder="1" applyProtection="1">
      <alignment horizontal="center" vertical="center" wrapText="1"/>
    </xf>
    <xf numFmtId="0" fontId="320" fillId="0" borderId="1" xfId="0" applyFont="1" applyBorder="1" applyProtection="1">
      <alignment horizontal="center" vertical="center" wrapText="1"/>
    </xf>
    <xf numFmtId="0" fontId="321" fillId="0" borderId="1" xfId="0" applyFont="1" applyBorder="1" applyProtection="1">
      <alignment horizontal="center" vertical="center" wrapText="1"/>
    </xf>
    <xf numFmtId="0" fontId="322" fillId="0" borderId="1" xfId="0" applyFont="1" applyBorder="1" applyProtection="1">
      <alignment horizontal="center" vertical="center" wrapText="1"/>
    </xf>
    <xf numFmtId="0" fontId="323" fillId="0" borderId="1" xfId="0" applyFont="1" applyBorder="1" applyProtection="1">
      <alignment horizontal="center" vertical="center" wrapText="1"/>
    </xf>
    <xf numFmtId="0" fontId="324" fillId="0" borderId="1" xfId="0" applyFont="1" applyBorder="1" applyProtection="1">
      <alignment horizontal="center" vertical="center" wrapText="1"/>
    </xf>
    <xf numFmtId="0" fontId="325" fillId="0" borderId="1" xfId="0" applyFont="1" applyBorder="1" applyProtection="1">
      <alignment horizontal="center" vertical="center" wrapText="1"/>
    </xf>
    <xf numFmtId="0" fontId="326" fillId="0" borderId="1" xfId="0" applyFont="1" applyBorder="1" applyProtection="1">
      <alignment horizontal="center" vertical="center" wrapText="1"/>
    </xf>
    <xf numFmtId="0" fontId="327" fillId="0" borderId="1" xfId="0" applyFont="1" applyBorder="1" applyProtection="1">
      <alignment horizontal="center" vertical="center" wrapText="1"/>
    </xf>
    <xf numFmtId="0" fontId="328" fillId="0" borderId="1" xfId="0" applyFont="1" applyBorder="1" applyProtection="1">
      <alignment horizontal="center" vertical="center" wrapText="1"/>
    </xf>
    <xf numFmtId="0" fontId="329" fillId="0" borderId="1" xfId="0" applyFont="1" applyBorder="1" applyProtection="1">
      <alignment horizontal="center" vertical="center" wrapText="1"/>
    </xf>
    <xf numFmtId="0" fontId="330" fillId="0" borderId="1" xfId="0" applyFont="1" applyBorder="1" applyProtection="1">
      <alignment horizontal="center" vertical="center" wrapText="1"/>
    </xf>
    <xf numFmtId="0" fontId="331" fillId="0" borderId="1" xfId="0" applyFont="1" applyBorder="1" applyProtection="1">
      <alignment horizontal="center" vertical="center" wrapText="1"/>
    </xf>
    <xf numFmtId="0" fontId="332" fillId="0" borderId="1" xfId="0" applyFont="1" applyBorder="1" applyProtection="1">
      <alignment horizontal="center" vertical="center" wrapText="1"/>
    </xf>
    <xf numFmtId="0" fontId="333" fillId="0" borderId="1" xfId="0" applyFont="1" applyBorder="1" applyProtection="1">
      <alignment horizontal="center" vertical="center" wrapText="1"/>
    </xf>
    <xf numFmtId="0" fontId="334" fillId="0" borderId="1" xfId="0" applyFont="1" applyBorder="1" applyProtection="1">
      <alignment horizontal="center" vertical="center" wrapText="1"/>
    </xf>
    <xf numFmtId="0" fontId="335" fillId="0" borderId="1" xfId="0" applyFont="1" applyBorder="1" applyProtection="1">
      <alignment horizontal="center" vertical="center" wrapText="1"/>
    </xf>
    <xf numFmtId="0" fontId="336" fillId="0" borderId="1" xfId="0" applyFont="1" applyBorder="1" applyProtection="1">
      <alignment horizontal="center" vertical="center" wrapText="1"/>
    </xf>
    <xf numFmtId="0" fontId="337" fillId="0" borderId="1" xfId="0" applyFont="1" applyBorder="1" applyProtection="1">
      <alignment horizontal="center" vertical="center" wrapText="1"/>
    </xf>
    <xf numFmtId="0" fontId="338" fillId="0" borderId="1" xfId="0" applyFont="1" applyBorder="1" applyProtection="1">
      <alignment horizontal="center" vertical="center" wrapText="1"/>
    </xf>
    <xf numFmtId="0" fontId="339" fillId="0" borderId="1" xfId="0" applyFont="1" applyBorder="1" applyProtection="1">
      <alignment horizontal="center" vertical="center" wrapText="1"/>
    </xf>
  </cellXfs>
  <cellStyles count="2">
    <cellStyle name="常规" xfId="0" builtinId="0"/>
    <cellStyle name="超链接" xfId="1" builtinId="8"/>
  </cellStyle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5" Type="http://schemas.openxmlformats.org/officeDocument/2006/relationships/worksheet" Target="worksheets/sheet15.xml"/><Relationship Id="rId35" Type="http://schemas.openxmlformats.org/officeDocument/2006/relationships/theme" Target="theme/theme1.xml"/><Relationship Id="rId7" Type="http://schemas.openxmlformats.org/officeDocument/2006/relationships/worksheet" Target="worksheets/sheet7.xml"/><Relationship Id="rId33" Type="http://schemas.openxmlformats.org/officeDocument/2006/relationships/sharedStrings" Target="sharedStrings.xml"/><Relationship Id="rId21" Type="http://schemas.openxmlformats.org/officeDocument/2006/relationships/worksheet" Target="worksheets/sheet21.xml"/><Relationship Id="rId30" Type="http://schemas.openxmlformats.org/officeDocument/2006/relationships/worksheet" Target="worksheets/sheet30.xml"/><Relationship Id="rId10" Type="http://schemas.openxmlformats.org/officeDocument/2006/relationships/worksheet" Target="worksheets/sheet10.xml"/><Relationship Id="rId18" Type="http://schemas.openxmlformats.org/officeDocument/2006/relationships/worksheet" Target="worksheets/sheet18.xml"/><Relationship Id="rId28" Type="http://schemas.openxmlformats.org/officeDocument/2006/relationships/worksheet" Target="worksheets/sheet28.xml"/><Relationship Id="rId5" Type="http://schemas.openxmlformats.org/officeDocument/2006/relationships/worksheet" Target="worksheets/sheet5.xml"/><Relationship Id="rId27" Type="http://schemas.openxmlformats.org/officeDocument/2006/relationships/worksheet" Target="worksheets/sheet27.xml"/><Relationship Id="rId19" Type="http://schemas.openxmlformats.org/officeDocument/2006/relationships/worksheet" Target="worksheets/sheet19.xml"/><Relationship Id="rId12" Type="http://schemas.openxmlformats.org/officeDocument/2006/relationships/worksheet" Target="worksheets/sheet12.xml"/><Relationship Id="rId13" Type="http://schemas.openxmlformats.org/officeDocument/2006/relationships/worksheet" Target="worksheets/sheet13.xml"/><Relationship Id="rId24" Type="http://schemas.openxmlformats.org/officeDocument/2006/relationships/worksheet" Target="worksheets/sheet24.xml"/><Relationship Id="rId3" Type="http://schemas.openxmlformats.org/officeDocument/2006/relationships/worksheet" Target="worksheets/sheet3.xml"/><Relationship Id="rId1" Type="http://schemas.openxmlformats.org/officeDocument/2006/relationships/worksheet" Target="worksheets/sheet1.xml"/><Relationship Id="rId17" Type="http://schemas.openxmlformats.org/officeDocument/2006/relationships/worksheet" Target="worksheets/sheet17.xml"/><Relationship Id="rId22" Type="http://schemas.openxmlformats.org/officeDocument/2006/relationships/worksheet" Target="worksheets/sheet22.xml"/><Relationship Id="rId26" Type="http://schemas.openxmlformats.org/officeDocument/2006/relationships/worksheet" Target="worksheets/sheet26.xml"/><Relationship Id="rId6" Type="http://schemas.openxmlformats.org/officeDocument/2006/relationships/worksheet" Target="worksheets/sheet6.xml"/><Relationship Id="rId32" Type="http://schemas.openxmlformats.org/officeDocument/2006/relationships/worksheet" Target="worksheets/sheet32.xml"/><Relationship Id="rId4" Type="http://schemas.openxmlformats.org/officeDocument/2006/relationships/worksheet" Target="worksheets/sheet4.xml"/><Relationship Id="rId8" Type="http://schemas.openxmlformats.org/officeDocument/2006/relationships/worksheet" Target="worksheets/sheet8.xml"/><Relationship Id="rId31" Type="http://schemas.openxmlformats.org/officeDocument/2006/relationships/worksheet" Target="worksheets/sheet31.xml"/><Relationship Id="rId2" Type="http://schemas.openxmlformats.org/officeDocument/2006/relationships/worksheet" Target="worksheets/sheet2.xml"/><Relationship Id="rId9" Type="http://schemas.openxmlformats.org/officeDocument/2006/relationships/worksheet" Target="worksheets/sheet9.xml"/><Relationship Id="rId11" Type="http://schemas.openxmlformats.org/officeDocument/2006/relationships/worksheet" Target="worksheets/sheet11.xml"/><Relationship Id="rId34" Type="http://schemas.openxmlformats.org/officeDocument/2006/relationships/styles" Target="styles.xml"/><Relationship Id="rId14" Type="http://schemas.openxmlformats.org/officeDocument/2006/relationships/worksheet" Target="worksheets/sheet14.xml"/><Relationship Id="rId25" Type="http://schemas.openxmlformats.org/officeDocument/2006/relationships/worksheet" Target="worksheets/sheet25.xml"/><Relationship Id="rId23" Type="http://schemas.openxmlformats.org/officeDocument/2006/relationships/worksheet" Target="worksheets/sheet23.xml"/><Relationship Id="rId29" Type="http://schemas.openxmlformats.org/officeDocument/2006/relationships/worksheet" Target="worksheets/sheet29.xml"/><Relationship Id="rId16" Type="http://schemas.openxmlformats.org/officeDocument/2006/relationships/worksheet" Target="worksheets/sheet16.xml"/><Relationship Id="rId20" Type="http://schemas.openxmlformats.org/officeDocument/2006/relationships/worksheet" Target="worksheets/sheet20.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59.png"/></Relationships>
</file>

<file path=xl/drawings/_rels/drawing11.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3.png"/></Relationships>
</file>

<file path=xl/drawings/_rels/drawing13.xml.rels><?xml version="1.0" encoding="UTF-8" standalone="yes"?>
<Relationships
    xmlns="http://schemas.openxmlformats.org/package/2006/relationships"><Relationship Id="rId3" Type="http://schemas.openxmlformats.org/officeDocument/2006/relationships/image" Target="../media/image66.png"/><Relationship Id="rId1" Type="http://schemas.openxmlformats.org/officeDocument/2006/relationships/image" Target="../media/image64.png"/><Relationship Id="rId2" Type="http://schemas.openxmlformats.org/officeDocument/2006/relationships/image" Target="../media/image65.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3" Type="http://schemas.openxmlformats.org/officeDocument/2006/relationships/image" Target="../media/image6.png"/><Relationship Id="rId1" Type="http://schemas.openxmlformats.org/officeDocument/2006/relationships/image" Target="../media/image4.png"/><Relationship Id="rId2" Type="http://schemas.openxmlformats.org/officeDocument/2006/relationships/image" Target="../media/image5.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png"/><Relationship Id="rId6" Type="http://schemas.openxmlformats.org/officeDocument/2006/relationships/image" Target="../media/image13.png"/><Relationship Id="rId5" Type="http://schemas.openxmlformats.org/officeDocument/2006/relationships/image" Target="../media/image12.png"/><Relationship Id="rId2" Type="http://schemas.openxmlformats.org/officeDocument/2006/relationships/image" Target="../media/image9.png"/><Relationship Id="rId4" Type="http://schemas.openxmlformats.org/officeDocument/2006/relationships/image" Target="../media/image11.png"/><Relationship Id="rId7" Type="http://schemas.openxmlformats.org/officeDocument/2006/relationships/image" Target="../media/image14.png"/><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14" Type="http://schemas.openxmlformats.org/officeDocument/2006/relationships/image" Target="../media/image28.png"/><Relationship Id="rId10" Type="http://schemas.openxmlformats.org/officeDocument/2006/relationships/image" Target="../media/image24.png"/><Relationship Id="rId27" Type="http://schemas.openxmlformats.org/officeDocument/2006/relationships/image" Target="../media/image41.png"/><Relationship Id="rId15" Type="http://schemas.openxmlformats.org/officeDocument/2006/relationships/image" Target="../media/image29.png"/><Relationship Id="rId11" Type="http://schemas.openxmlformats.org/officeDocument/2006/relationships/image" Target="../media/image25.png"/><Relationship Id="rId1" Type="http://schemas.openxmlformats.org/officeDocument/2006/relationships/image" Target="../media/image15.png"/><Relationship Id="rId32" Type="http://schemas.openxmlformats.org/officeDocument/2006/relationships/image" Target="../media/image46.png"/><Relationship Id="rId9" Type="http://schemas.openxmlformats.org/officeDocument/2006/relationships/image" Target="../media/image23.png"/><Relationship Id="rId35" Type="http://schemas.openxmlformats.org/officeDocument/2006/relationships/image" Target="../media/image49.png"/><Relationship Id="rId21" Type="http://schemas.openxmlformats.org/officeDocument/2006/relationships/image" Target="../media/image35.png"/><Relationship Id="rId25" Type="http://schemas.openxmlformats.org/officeDocument/2006/relationships/image" Target="../media/image39.png"/><Relationship Id="rId3" Type="http://schemas.openxmlformats.org/officeDocument/2006/relationships/image" Target="../media/image17.png"/><Relationship Id="rId4" Type="http://schemas.openxmlformats.org/officeDocument/2006/relationships/image" Target="../media/image18.png"/><Relationship Id="rId26" Type="http://schemas.openxmlformats.org/officeDocument/2006/relationships/image" Target="../media/image40.png"/><Relationship Id="rId8" Type="http://schemas.openxmlformats.org/officeDocument/2006/relationships/image" Target="../media/image22.png"/><Relationship Id="rId17" Type="http://schemas.openxmlformats.org/officeDocument/2006/relationships/image" Target="../media/image31.png"/><Relationship Id="rId18" Type="http://schemas.openxmlformats.org/officeDocument/2006/relationships/image" Target="../media/image32.png"/><Relationship Id="rId2" Type="http://schemas.openxmlformats.org/officeDocument/2006/relationships/image" Target="../media/image16.png"/><Relationship Id="rId24" Type="http://schemas.openxmlformats.org/officeDocument/2006/relationships/image" Target="../media/image38.png"/><Relationship Id="rId31" Type="http://schemas.openxmlformats.org/officeDocument/2006/relationships/image" Target="../media/image45.png"/><Relationship Id="rId37" Type="http://schemas.openxmlformats.org/officeDocument/2006/relationships/image" Target="../media/image51.png"/><Relationship Id="rId13" Type="http://schemas.openxmlformats.org/officeDocument/2006/relationships/image" Target="../media/image27.png"/><Relationship Id="rId19" Type="http://schemas.openxmlformats.org/officeDocument/2006/relationships/image" Target="../media/image33.png"/><Relationship Id="rId36" Type="http://schemas.openxmlformats.org/officeDocument/2006/relationships/image" Target="../media/image50.png"/><Relationship Id="rId30" Type="http://schemas.openxmlformats.org/officeDocument/2006/relationships/image" Target="../media/image44.png"/><Relationship Id="rId5" Type="http://schemas.openxmlformats.org/officeDocument/2006/relationships/image" Target="../media/image19.png"/><Relationship Id="rId20" Type="http://schemas.openxmlformats.org/officeDocument/2006/relationships/image" Target="../media/image34.png"/><Relationship Id="rId12" Type="http://schemas.openxmlformats.org/officeDocument/2006/relationships/image" Target="../media/image26.png"/><Relationship Id="rId29" Type="http://schemas.openxmlformats.org/officeDocument/2006/relationships/image" Target="../media/image43.png"/><Relationship Id="rId38" Type="http://schemas.openxmlformats.org/officeDocument/2006/relationships/image" Target="../media/image52.png"/><Relationship Id="rId6" Type="http://schemas.openxmlformats.org/officeDocument/2006/relationships/image" Target="../media/image20.png"/><Relationship Id="rId39" Type="http://schemas.openxmlformats.org/officeDocument/2006/relationships/image" Target="../media/image53.png"/><Relationship Id="rId40" Type="http://schemas.openxmlformats.org/officeDocument/2006/relationships/image" Target="../media/image54.png"/><Relationship Id="rId41" Type="http://schemas.openxmlformats.org/officeDocument/2006/relationships/image" Target="../media/image55.png"/><Relationship Id="rId33" Type="http://schemas.openxmlformats.org/officeDocument/2006/relationships/image" Target="../media/image47.png"/><Relationship Id="rId23" Type="http://schemas.openxmlformats.org/officeDocument/2006/relationships/image" Target="../media/image37.png"/><Relationship Id="rId7" Type="http://schemas.openxmlformats.org/officeDocument/2006/relationships/image" Target="../media/image21.png"/><Relationship Id="rId28" Type="http://schemas.openxmlformats.org/officeDocument/2006/relationships/image" Target="../media/image42.png"/><Relationship Id="rId34" Type="http://schemas.openxmlformats.org/officeDocument/2006/relationships/image" Target="../media/image48.png"/><Relationship Id="rId22" Type="http://schemas.openxmlformats.org/officeDocument/2006/relationships/image" Target="../media/image36.png"/><Relationship Id="rId16" Type="http://schemas.openxmlformats.org/officeDocument/2006/relationships/image" Target="../media/image30.png"/></Relationships>
</file>

<file path=xl/drawings/_rels/drawing7.xml.rels><?xml version="1.0" encoding="UTF-8" standalone="yes"?>
<Relationships
    xmlns="http://schemas.openxmlformats.org/package/2006/relationships"><Relationship Id="rId1" Type="http://schemas.openxmlformats.org/officeDocument/2006/relationships/image" Target="../media/image56.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mlns:r="http://schemas.openxmlformats.org/officeDocument/2006/relationships">
  <xdr:oneCellAnchor>
    <xdr:from>
      <xdr:col>0</xdr:col>
      <xdr:colOff>38100</xdr:colOff>
      <xdr:row>1</xdr:row>
      <xdr:rowOff>133350</xdr:rowOff>
    </xdr:from>
    <xdr:ext cx="11168743" cy="1085850"/>
    <xdr:pic>
      <xdr:nvPicPr>
        <xdr:cNvPr id="1" name="图片 1"/>
        <xdr:cNvPicPr/>
      </xdr:nvPicPr>
      <xdr:blipFill>
        <a:blip r:embed="rId1"/>
        <a:stretch>
          <a:fillRect/>
        </a:stretch>
      </xdr:blipFill>
      <xdr:spPr>
        <a:prstGeom prst="rect"/>
      </xdr:spPr>
    </xdr:pic>
    <xdr:clientData/>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dr:oneCellAnchor>
    <xdr:from>
      <xdr:col>0</xdr:col>
      <xdr:colOff>38100</xdr:colOff>
      <xdr:row>0</xdr:row>
      <xdr:rowOff>0</xdr:rowOff>
    </xdr:from>
    <xdr:ext cx="11506200" cy="12985569"/>
    <xdr:pic>
      <xdr:nvPicPr>
        <xdr:cNvPr id="1" name="图片 1"/>
        <xdr:cNvPicPr/>
      </xdr:nvPicPr>
      <xdr:blipFill>
        <a:blip r:embed="rId1"/>
        <a:stretch>
          <a:fillRect/>
        </a:stretch>
      </xdr:blipFill>
      <xdr:spPr>
        <a:prstGeom prst="rect"/>
      </xdr:spPr>
    </xdr:pic>
    <xdr:clientData/>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dr:oneCellAnchor>
    <xdr:from>
      <xdr:col>0</xdr:col>
      <xdr:colOff>0</xdr:colOff>
      <xdr:row>0</xdr:row>
      <xdr:rowOff>0</xdr:rowOff>
    </xdr:from>
    <xdr:ext cx="12153900" cy="5739342"/>
    <xdr:pic>
      <xdr:nvPicPr>
        <xdr:cNvPr id="1" name="图片 1"/>
        <xdr:cNvPicPr/>
      </xdr:nvPicPr>
      <xdr:blipFill>
        <a:blip r:embed="rId1"/>
        <a:stretch>
          <a:fillRect/>
        </a:stretch>
      </xdr:blipFill>
      <xdr:spPr>
        <a:prstGeom prst="rect"/>
      </xdr:spPr>
    </xdr:pic>
    <xdr:clientData/>
  </xdr:oneCellAnchor>
  <xdr:oneCellAnchor>
    <xdr:from>
      <xdr:col>19</xdr:col>
      <xdr:colOff>495300</xdr:colOff>
      <xdr:row>0</xdr:row>
      <xdr:rowOff>0</xdr:rowOff>
    </xdr:from>
    <xdr:ext cx="9715500" cy="7421563"/>
    <xdr:pic>
      <xdr:nvPicPr>
        <xdr:cNvPr id="2" name="图片 2"/>
        <xdr:cNvPicPr/>
      </xdr:nvPicPr>
      <xdr:blipFill>
        <a:blip r:embed="rId2"/>
        <a:stretch>
          <a:fillRect/>
        </a:stretch>
      </xdr:blipFill>
      <xdr:spPr>
        <a:prstGeom prst="rect"/>
      </xdr:spPr>
    </xdr:pic>
    <xdr:clientData/>
  </xdr:oneCellAnchor>
  <xdr:oneCellAnchor>
    <xdr:from>
      <xdr:col>19</xdr:col>
      <xdr:colOff>485775</xdr:colOff>
      <xdr:row>34</xdr:row>
      <xdr:rowOff>152400</xdr:rowOff>
    </xdr:from>
    <xdr:ext cx="9658350" cy="7377906"/>
    <xdr:pic>
      <xdr:nvPicPr>
        <xdr:cNvPr id="3" name="图片 3"/>
        <xdr:cNvPicPr/>
      </xdr:nvPicPr>
      <xdr:blipFill>
        <a:blip r:embed="rId3"/>
        <a:stretch>
          <a:fillRect/>
        </a:stretch>
      </xdr:blipFill>
      <xdr:spPr>
        <a:prstGeom prst="rect"/>
      </xdr:spPr>
    </xdr:pic>
    <xdr:clientData/>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dr:oneCellAnchor>
    <xdr:from>
      <xdr:col>0</xdr:col>
      <xdr:colOff>0</xdr:colOff>
      <xdr:row>2</xdr:row>
      <xdr:rowOff>0</xdr:rowOff>
    </xdr:from>
    <xdr:ext cx="25279350" cy="20935950"/>
    <xdr:pic>
      <xdr:nvPicPr>
        <xdr:cNvPr id="1" name="图片 1"/>
        <xdr:cNvPicPr/>
      </xdr:nvPicPr>
      <xdr:blipFill>
        <a:blip r:embed="rId1"/>
        <a:stretch>
          <a:fillRect/>
        </a:stretch>
      </xdr:blipFill>
      <xdr:spPr>
        <a:prstGeom prst="rect"/>
      </xdr:spPr>
    </xdr:pic>
    <xdr:clientData/>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dr:oneCellAnchor>
    <xdr:from>
      <xdr:col>0</xdr:col>
      <xdr:colOff>0</xdr:colOff>
      <xdr:row>29</xdr:row>
      <xdr:rowOff>0</xdr:rowOff>
    </xdr:from>
    <xdr:ext cx="12306300" cy="5962650"/>
    <xdr:pic>
      <xdr:nvPicPr>
        <xdr:cNvPr id="1" name="图片 1"/>
        <xdr:cNvPicPr/>
      </xdr:nvPicPr>
      <xdr:blipFill>
        <a:blip r:embed="rId1"/>
        <a:stretch>
          <a:fillRect/>
        </a:stretch>
      </xdr:blipFill>
      <xdr:spPr>
        <a:prstGeom prst="rect"/>
      </xdr:spPr>
    </xdr:pic>
    <xdr:clientData/>
  </xdr:oneCellAnchor>
  <xdr:oneCellAnchor>
    <xdr:from>
      <xdr:col>0</xdr:col>
      <xdr:colOff>0</xdr:colOff>
      <xdr:row>30</xdr:row>
      <xdr:rowOff>0</xdr:rowOff>
    </xdr:from>
    <xdr:ext cx="18621375" cy="14458950"/>
    <xdr:pic>
      <xdr:nvPicPr>
        <xdr:cNvPr id="2" name="图片 2"/>
        <xdr:cNvPicPr/>
      </xdr:nvPicPr>
      <xdr:blipFill>
        <a:blip r:embed="rId2"/>
        <a:stretch>
          <a:fillRect/>
        </a:stretch>
      </xdr:blipFill>
      <xdr:spPr>
        <a:prstGeom prst="rect"/>
      </xdr:spPr>
    </xdr:pic>
    <xdr:clientData/>
  </xdr:oneCellAnchor>
  <xdr:oneCellAnchor>
    <xdr:from>
      <xdr:col>0</xdr:col>
      <xdr:colOff>38100</xdr:colOff>
      <xdr:row>0</xdr:row>
      <xdr:rowOff>0</xdr:rowOff>
    </xdr:from>
    <xdr:ext cx="7581900" cy="5892800"/>
    <xdr:pic>
      <xdr:nvPicPr>
        <xdr:cNvPr id="3" name="图片 3"/>
        <xdr:cNvPicPr/>
      </xdr:nvPicPr>
      <xdr:blipFill>
        <a:blip r:embed="rId3"/>
        <a:stretch>
          <a:fillRect/>
        </a:stretch>
      </xdr:blipFill>
      <xdr:spPr>
        <a:prstGeom prst="rect"/>
      </xdr:spPr>
    </xdr:pic>
    <xdr:clientData/>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dr:oneCellAnchor>
    <xdr:from>
      <xdr:col>0</xdr:col>
      <xdr:colOff>38100</xdr:colOff>
      <xdr:row>1</xdr:row>
      <xdr:rowOff>95250</xdr:rowOff>
    </xdr:from>
    <xdr:ext cx="14996160" cy="3124200"/>
    <xdr:pic>
      <xdr:nvPicPr>
        <xdr:cNvPr id="1" name="图片 1"/>
        <xdr:cNvPicPr/>
      </xdr:nvPicPr>
      <xdr:blipFill>
        <a:blip r:embed="rId1"/>
        <a:stretch>
          <a:fillRect/>
        </a:stretch>
      </xdr:blipFill>
      <xdr:spPr>
        <a:prstGeom prst="rect"/>
      </xdr:spPr>
    </xdr:pic>
    <xdr:clientData/>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dr:oneCellAnchor>
    <xdr:from>
      <xdr:col>0</xdr:col>
      <xdr:colOff>38100</xdr:colOff>
      <xdr:row>0</xdr:row>
      <xdr:rowOff>590550</xdr:rowOff>
    </xdr:from>
    <xdr:ext cx="6610350" cy="6858000"/>
    <xdr:pic>
      <xdr:nvPicPr>
        <xdr:cNvPr id="1" name="图片 1"/>
        <xdr:cNvPicPr/>
      </xdr:nvPicPr>
      <xdr:blipFill>
        <a:blip r:embed="rId1"/>
        <a:stretch>
          <a:fillRect/>
        </a:stretch>
      </xdr:blipFill>
      <xdr:spPr>
        <a:prstGeom prst="rect"/>
      </xdr:spPr>
    </xdr:pic>
    <xdr:clientData/>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dr:oneCellAnchor>
    <xdr:from>
      <xdr:col>0</xdr:col>
      <xdr:colOff>38100</xdr:colOff>
      <xdr:row>11</xdr:row>
      <xdr:rowOff>0</xdr:rowOff>
    </xdr:from>
    <xdr:ext cx="1009650" cy="762000"/>
    <xdr:pic>
      <xdr:nvPicPr>
        <xdr:cNvPr id="1" name="图片 1"/>
        <xdr:cNvPicPr/>
      </xdr:nvPicPr>
      <xdr:blipFill>
        <a:blip r:embed="rId1"/>
        <a:stretch>
          <a:fillRect/>
        </a:stretch>
      </xdr:blipFill>
      <xdr:spPr>
        <a:prstGeom prst="rect"/>
      </xdr:spPr>
    </xdr:pic>
    <xdr:clientData/>
  </xdr:oneCellAnchor>
  <xdr:oneCellAnchor>
    <xdr:from>
      <xdr:col>0</xdr:col>
      <xdr:colOff>38100</xdr:colOff>
      <xdr:row>12</xdr:row>
      <xdr:rowOff>0</xdr:rowOff>
    </xdr:from>
    <xdr:ext cx="685800" cy="584200"/>
    <xdr:pic>
      <xdr:nvPicPr>
        <xdr:cNvPr id="2" name="图片 2"/>
        <xdr:cNvPicPr/>
      </xdr:nvPicPr>
      <xdr:blipFill>
        <a:blip r:embed="rId2"/>
        <a:stretch>
          <a:fillRect/>
        </a:stretch>
      </xdr:blipFill>
      <xdr:spPr>
        <a:prstGeom prst="rect"/>
      </xdr:spPr>
    </xdr:pic>
    <xdr:clientData/>
  </xdr:oneCellAnchor>
  <xdr:oneCellAnchor>
    <xdr:from>
      <xdr:col>0</xdr:col>
      <xdr:colOff>38100</xdr:colOff>
      <xdr:row>13</xdr:row>
      <xdr:rowOff>0</xdr:rowOff>
    </xdr:from>
    <xdr:ext cx="1038225" cy="762000"/>
    <xdr:pic>
      <xdr:nvPicPr>
        <xdr:cNvPr id="3" name="图片 3"/>
        <xdr:cNvPicPr/>
      </xdr:nvPicPr>
      <xdr:blipFill>
        <a:blip r:embed="rId3"/>
        <a:stretch>
          <a:fillRect/>
        </a:stretch>
      </xdr:blipFill>
      <xdr:spPr>
        <a:prstGeom prst="rect"/>
      </xdr:spPr>
    </xdr:pic>
    <xdr:clientData/>
  </xdr:oneCellAnchor>
  <xdr:oneCellAnchor>
    <xdr:from>
      <xdr:col>0</xdr:col>
      <xdr:colOff>38100</xdr:colOff>
      <xdr:row>14</xdr:row>
      <xdr:rowOff>0</xdr:rowOff>
    </xdr:from>
    <xdr:ext cx="990600" cy="762000"/>
    <xdr:pic>
      <xdr:nvPicPr>
        <xdr:cNvPr id="4" name="图片 4"/>
        <xdr:cNvPicPr/>
      </xdr:nvPicPr>
      <xdr:blipFill>
        <a:blip r:embed="rId4"/>
        <a:stretch>
          <a:fillRect/>
        </a:stretch>
      </xdr:blipFill>
      <xdr:spPr>
        <a:prstGeom prst="rect"/>
      </xdr:spPr>
    </xdr:pic>
    <xdr:clientData/>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dr:oneCellAnchor>
    <xdr:from>
      <xdr:col>0</xdr:col>
      <xdr:colOff>38100</xdr:colOff>
      <xdr:row>6</xdr:row>
      <xdr:rowOff>123825</xdr:rowOff>
    </xdr:from>
    <xdr:ext cx="8166100" cy="2609850"/>
    <xdr:pic>
      <xdr:nvPicPr>
        <xdr:cNvPr id="1" name="图片 1"/>
        <xdr:cNvPicPr/>
      </xdr:nvPicPr>
      <xdr:blipFill>
        <a:blip r:embed="rId1"/>
        <a:stretch>
          <a:fillRect/>
        </a:stretch>
      </xdr:blipFill>
      <xdr:spPr>
        <a:prstGeom prst="rect"/>
      </xdr:spPr>
    </xdr:pic>
    <xdr:clientData/>
  </xdr:oneCellAnchor>
  <xdr:oneCellAnchor>
    <xdr:from>
      <xdr:col>0</xdr:col>
      <xdr:colOff>38100</xdr:colOff>
      <xdr:row>7</xdr:row>
      <xdr:rowOff>1038225</xdr:rowOff>
    </xdr:from>
    <xdr:ext cx="8166100" cy="771525"/>
    <xdr:pic>
      <xdr:nvPicPr>
        <xdr:cNvPr id="2" name="图片 2"/>
        <xdr:cNvPicPr/>
      </xdr:nvPicPr>
      <xdr:blipFill>
        <a:blip r:embed="rId2"/>
        <a:stretch>
          <a:fillRect/>
        </a:stretch>
      </xdr:blipFill>
      <xdr:spPr>
        <a:prstGeom prst="rect"/>
      </xdr:spPr>
    </xdr:pic>
    <xdr:clientData/>
  </xdr:oneCellAnchor>
  <xdr:oneCellAnchor>
    <xdr:from>
      <xdr:col>0</xdr:col>
      <xdr:colOff>38100</xdr:colOff>
      <xdr:row>8</xdr:row>
      <xdr:rowOff>0</xdr:rowOff>
    </xdr:from>
    <xdr:ext cx="7200900" cy="2857500"/>
    <xdr:pic>
      <xdr:nvPicPr>
        <xdr:cNvPr id="3" name="图片 3"/>
        <xdr:cNvPicPr/>
      </xdr:nvPicPr>
      <xdr:blipFill>
        <a:blip r:embed="rId3"/>
        <a:stretch>
          <a:fillRect/>
        </a:stretch>
      </xdr:blipFill>
      <xdr:spPr>
        <a:prstGeom prst="rect"/>
      </xdr:spPr>
    </xdr:pic>
    <xdr:clientData/>
  </xdr:oneCellAnchor>
  <xdr:oneCellAnchor>
    <xdr:from>
      <xdr:col>0</xdr:col>
      <xdr:colOff>38100</xdr:colOff>
      <xdr:row>9</xdr:row>
      <xdr:rowOff>0</xdr:rowOff>
    </xdr:from>
    <xdr:ext cx="3629025" cy="2857500"/>
    <xdr:pic>
      <xdr:nvPicPr>
        <xdr:cNvPr id="4" name="图片 4"/>
        <xdr:cNvPicPr/>
      </xdr:nvPicPr>
      <xdr:blipFill>
        <a:blip r:embed="rId4"/>
        <a:stretch>
          <a:fillRect/>
        </a:stretch>
      </xdr:blipFill>
      <xdr:spPr>
        <a:prstGeom prst="rect"/>
      </xdr:spPr>
    </xdr:pic>
    <xdr:clientData/>
  </xdr:oneCellAnchor>
  <xdr:oneCellAnchor>
    <xdr:from>
      <xdr:col>0</xdr:col>
      <xdr:colOff>38100</xdr:colOff>
      <xdr:row>10</xdr:row>
      <xdr:rowOff>0</xdr:rowOff>
    </xdr:from>
    <xdr:ext cx="7315200" cy="2857500"/>
    <xdr:pic>
      <xdr:nvPicPr>
        <xdr:cNvPr id="5" name="图片 5"/>
        <xdr:cNvPicPr/>
      </xdr:nvPicPr>
      <xdr:blipFill>
        <a:blip r:embed="rId5"/>
        <a:stretch>
          <a:fillRect/>
        </a:stretch>
      </xdr:blipFill>
      <xdr:spPr>
        <a:prstGeom prst="rect"/>
      </xdr:spPr>
    </xdr:pic>
    <xdr:clientData/>
  </xdr:oneCellAnchor>
  <xdr:oneCellAnchor>
    <xdr:from>
      <xdr:col>0</xdr:col>
      <xdr:colOff>38100</xdr:colOff>
      <xdr:row>11</xdr:row>
      <xdr:rowOff>0</xdr:rowOff>
    </xdr:from>
    <xdr:ext cx="3914775" cy="2857500"/>
    <xdr:pic>
      <xdr:nvPicPr>
        <xdr:cNvPr id="6" name="图片 6"/>
        <xdr:cNvPicPr/>
      </xdr:nvPicPr>
      <xdr:blipFill>
        <a:blip r:embed="rId6"/>
        <a:stretch>
          <a:fillRect/>
        </a:stretch>
      </xdr:blipFill>
      <xdr:spPr>
        <a:prstGeom prst="rect"/>
      </xdr:spPr>
    </xdr:pic>
    <xdr:clientData/>
  </xdr:oneCellAnchor>
  <xdr:oneCellAnchor>
    <xdr:from>
      <xdr:col>0</xdr:col>
      <xdr:colOff>38100</xdr:colOff>
      <xdr:row>12</xdr:row>
      <xdr:rowOff>0</xdr:rowOff>
    </xdr:from>
    <xdr:ext cx="7200900" cy="2857500"/>
    <xdr:pic>
      <xdr:nvPicPr>
        <xdr:cNvPr id="7" name="图片 7"/>
        <xdr:cNvPicPr/>
      </xdr:nvPicPr>
      <xdr:blipFill>
        <a:blip r:embed="rId7"/>
        <a:stretch>
          <a:fillRect/>
        </a:stretch>
      </xdr:blipFill>
      <xdr:spPr>
        <a:prstGeom prst="rect"/>
      </xdr:spPr>
    </xdr:pic>
    <xdr:clientData/>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dr:oneCellAnchor>
    <xdr:from>
      <xdr:col>0</xdr:col>
      <xdr:colOff>38100</xdr:colOff>
      <xdr:row>7</xdr:row>
      <xdr:rowOff>0</xdr:rowOff>
    </xdr:from>
    <xdr:ext cx="609600" cy="762000"/>
    <xdr:pic>
      <xdr:nvPicPr>
        <xdr:cNvPr id="1" name="图片 1"/>
        <xdr:cNvPicPr/>
      </xdr:nvPicPr>
      <xdr:blipFill>
        <a:blip r:embed="rId1"/>
        <a:stretch>
          <a:fillRect/>
        </a:stretch>
      </xdr:blipFill>
      <xdr:spPr>
        <a:prstGeom prst="rect"/>
      </xdr:spPr>
    </xdr:pic>
    <xdr:clientData/>
  </xdr:oneCellAnchor>
  <xdr:oneCellAnchor>
    <xdr:from>
      <xdr:col>0</xdr:col>
      <xdr:colOff>38100</xdr:colOff>
      <xdr:row>8</xdr:row>
      <xdr:rowOff>0</xdr:rowOff>
    </xdr:from>
    <xdr:ext cx="638175" cy="762000"/>
    <xdr:pic>
      <xdr:nvPicPr>
        <xdr:cNvPr id="2" name="图片 2"/>
        <xdr:cNvPicPr/>
      </xdr:nvPicPr>
      <xdr:blipFill>
        <a:blip r:embed="rId2"/>
        <a:stretch>
          <a:fillRect/>
        </a:stretch>
      </xdr:blipFill>
      <xdr:spPr>
        <a:prstGeom prst="rect"/>
      </xdr:spPr>
    </xdr:pic>
    <xdr:clientData/>
  </xdr:oneCellAnchor>
  <xdr:oneCellAnchor>
    <xdr:from>
      <xdr:col>0</xdr:col>
      <xdr:colOff>38100</xdr:colOff>
      <xdr:row>9</xdr:row>
      <xdr:rowOff>0</xdr:rowOff>
    </xdr:from>
    <xdr:ext cx="609600" cy="762000"/>
    <xdr:pic>
      <xdr:nvPicPr>
        <xdr:cNvPr id="3" name="图片 3"/>
        <xdr:cNvPicPr/>
      </xdr:nvPicPr>
      <xdr:blipFill>
        <a:blip r:embed="rId3"/>
        <a:stretch>
          <a:fillRect/>
        </a:stretch>
      </xdr:blipFill>
      <xdr:spPr>
        <a:prstGeom prst="rect"/>
      </xdr:spPr>
    </xdr:pic>
    <xdr:clientData/>
  </xdr:oneCellAnchor>
  <xdr:oneCellAnchor>
    <xdr:from>
      <xdr:col>0</xdr:col>
      <xdr:colOff>38100</xdr:colOff>
      <xdr:row>10</xdr:row>
      <xdr:rowOff>0</xdr:rowOff>
    </xdr:from>
    <xdr:ext cx="609600" cy="762000"/>
    <xdr:pic>
      <xdr:nvPicPr>
        <xdr:cNvPr id="4" name="图片 4"/>
        <xdr:cNvPicPr/>
      </xdr:nvPicPr>
      <xdr:blipFill>
        <a:blip r:embed="rId4"/>
        <a:stretch>
          <a:fillRect/>
        </a:stretch>
      </xdr:blipFill>
      <xdr:spPr>
        <a:prstGeom prst="rect"/>
      </xdr:spPr>
    </xdr:pic>
    <xdr:clientData/>
  </xdr:oneCellAnchor>
  <xdr:oneCellAnchor>
    <xdr:from>
      <xdr:col>0</xdr:col>
      <xdr:colOff>38100</xdr:colOff>
      <xdr:row>11</xdr:row>
      <xdr:rowOff>0</xdr:rowOff>
    </xdr:from>
    <xdr:ext cx="609600" cy="762000"/>
    <xdr:pic>
      <xdr:nvPicPr>
        <xdr:cNvPr id="5" name="图片 5"/>
        <xdr:cNvPicPr/>
      </xdr:nvPicPr>
      <xdr:blipFill>
        <a:blip r:embed="rId5"/>
        <a:stretch>
          <a:fillRect/>
        </a:stretch>
      </xdr:blipFill>
      <xdr:spPr>
        <a:prstGeom prst="rect"/>
      </xdr:spPr>
    </xdr:pic>
    <xdr:clientData/>
  </xdr:oneCellAnchor>
  <xdr:oneCellAnchor>
    <xdr:from>
      <xdr:col>0</xdr:col>
      <xdr:colOff>38100</xdr:colOff>
      <xdr:row>12</xdr:row>
      <xdr:rowOff>0</xdr:rowOff>
    </xdr:from>
    <xdr:ext cx="638175" cy="762000"/>
    <xdr:pic>
      <xdr:nvPicPr>
        <xdr:cNvPr id="6" name="图片 6"/>
        <xdr:cNvPicPr/>
      </xdr:nvPicPr>
      <xdr:blipFill>
        <a:blip r:embed="rId6"/>
        <a:stretch>
          <a:fillRect/>
        </a:stretch>
      </xdr:blipFill>
      <xdr:spPr>
        <a:prstGeom prst="rect"/>
      </xdr:spPr>
    </xdr:pic>
    <xdr:clientData/>
  </xdr:oneCellAnchor>
  <xdr:oneCellAnchor>
    <xdr:from>
      <xdr:col>0</xdr:col>
      <xdr:colOff>38100</xdr:colOff>
      <xdr:row>13</xdr:row>
      <xdr:rowOff>19050</xdr:rowOff>
    </xdr:from>
    <xdr:ext cx="685800" cy="723900"/>
    <xdr:pic>
      <xdr:nvPicPr>
        <xdr:cNvPr id="7" name="图片 7"/>
        <xdr:cNvPicPr/>
      </xdr:nvPicPr>
      <xdr:blipFill>
        <a:blip r:embed="rId7"/>
        <a:stretch>
          <a:fillRect/>
        </a:stretch>
      </xdr:blipFill>
      <xdr:spPr>
        <a:prstGeom prst="rect"/>
      </xdr:spPr>
    </xdr:pic>
    <xdr:clientData/>
  </xdr:oneCellAnchor>
  <xdr:oneCellAnchor>
    <xdr:from>
      <xdr:col>0</xdr:col>
      <xdr:colOff>38100</xdr:colOff>
      <xdr:row>14</xdr:row>
      <xdr:rowOff>19050</xdr:rowOff>
    </xdr:from>
    <xdr:ext cx="685800" cy="723900"/>
    <xdr:pic>
      <xdr:nvPicPr>
        <xdr:cNvPr id="8" name="图片 8"/>
        <xdr:cNvPicPr/>
      </xdr:nvPicPr>
      <xdr:blipFill>
        <a:blip r:embed="rId8"/>
        <a:stretch>
          <a:fillRect/>
        </a:stretch>
      </xdr:blipFill>
      <xdr:spPr>
        <a:prstGeom prst="rect"/>
      </xdr:spPr>
    </xdr:pic>
    <xdr:clientData/>
  </xdr:oneCellAnchor>
  <xdr:oneCellAnchor>
    <xdr:from>
      <xdr:col>0</xdr:col>
      <xdr:colOff>38100</xdr:colOff>
      <xdr:row>15</xdr:row>
      <xdr:rowOff>0</xdr:rowOff>
    </xdr:from>
    <xdr:ext cx="638175" cy="762000"/>
    <xdr:pic>
      <xdr:nvPicPr>
        <xdr:cNvPr id="9" name="图片 9"/>
        <xdr:cNvPicPr/>
      </xdr:nvPicPr>
      <xdr:blipFill>
        <a:blip r:embed="rId9"/>
        <a:stretch>
          <a:fillRect/>
        </a:stretch>
      </xdr:blipFill>
      <xdr:spPr>
        <a:prstGeom prst="rect"/>
      </xdr:spPr>
    </xdr:pic>
    <xdr:clientData/>
  </xdr:oneCellAnchor>
  <xdr:oneCellAnchor>
    <xdr:from>
      <xdr:col>0</xdr:col>
      <xdr:colOff>38100</xdr:colOff>
      <xdr:row>16</xdr:row>
      <xdr:rowOff>0</xdr:rowOff>
    </xdr:from>
    <xdr:ext cx="609600" cy="762000"/>
    <xdr:pic>
      <xdr:nvPicPr>
        <xdr:cNvPr id="10" name="图片 10"/>
        <xdr:cNvPicPr/>
      </xdr:nvPicPr>
      <xdr:blipFill>
        <a:blip r:embed="rId10"/>
        <a:stretch>
          <a:fillRect/>
        </a:stretch>
      </xdr:blipFill>
      <xdr:spPr>
        <a:prstGeom prst="rect"/>
      </xdr:spPr>
    </xdr:pic>
    <xdr:clientData/>
  </xdr:oneCellAnchor>
  <xdr:oneCellAnchor>
    <xdr:from>
      <xdr:col>0</xdr:col>
      <xdr:colOff>38100</xdr:colOff>
      <xdr:row>17</xdr:row>
      <xdr:rowOff>0</xdr:rowOff>
    </xdr:from>
    <xdr:ext cx="638175" cy="762000"/>
    <xdr:pic>
      <xdr:nvPicPr>
        <xdr:cNvPr id="11" name="图片 11"/>
        <xdr:cNvPicPr/>
      </xdr:nvPicPr>
      <xdr:blipFill>
        <a:blip r:embed="rId11"/>
        <a:stretch>
          <a:fillRect/>
        </a:stretch>
      </xdr:blipFill>
      <xdr:spPr>
        <a:prstGeom prst="rect"/>
      </xdr:spPr>
    </xdr:pic>
    <xdr:clientData/>
  </xdr:oneCellAnchor>
  <xdr:oneCellAnchor>
    <xdr:from>
      <xdr:col>0</xdr:col>
      <xdr:colOff>38100</xdr:colOff>
      <xdr:row>18</xdr:row>
      <xdr:rowOff>0</xdr:rowOff>
    </xdr:from>
    <xdr:ext cx="638175" cy="762000"/>
    <xdr:pic>
      <xdr:nvPicPr>
        <xdr:cNvPr id="12" name="图片 12"/>
        <xdr:cNvPicPr/>
      </xdr:nvPicPr>
      <xdr:blipFill>
        <a:blip r:embed="rId12"/>
        <a:stretch>
          <a:fillRect/>
        </a:stretch>
      </xdr:blipFill>
      <xdr:spPr>
        <a:prstGeom prst="rect"/>
      </xdr:spPr>
    </xdr:pic>
    <xdr:clientData/>
  </xdr:oneCellAnchor>
  <xdr:oneCellAnchor>
    <xdr:from>
      <xdr:col>0</xdr:col>
      <xdr:colOff>38100</xdr:colOff>
      <xdr:row>19</xdr:row>
      <xdr:rowOff>0</xdr:rowOff>
    </xdr:from>
    <xdr:ext cx="609600" cy="762000"/>
    <xdr:pic>
      <xdr:nvPicPr>
        <xdr:cNvPr id="13" name="图片 13"/>
        <xdr:cNvPicPr/>
      </xdr:nvPicPr>
      <xdr:blipFill>
        <a:blip r:embed="rId13"/>
        <a:stretch>
          <a:fillRect/>
        </a:stretch>
      </xdr:blipFill>
      <xdr:spPr>
        <a:prstGeom prst="rect"/>
      </xdr:spPr>
    </xdr:pic>
    <xdr:clientData/>
  </xdr:oneCellAnchor>
  <xdr:oneCellAnchor>
    <xdr:from>
      <xdr:col>0</xdr:col>
      <xdr:colOff>38100</xdr:colOff>
      <xdr:row>20</xdr:row>
      <xdr:rowOff>0</xdr:rowOff>
    </xdr:from>
    <xdr:ext cx="638175" cy="762000"/>
    <xdr:pic>
      <xdr:nvPicPr>
        <xdr:cNvPr id="14" name="图片 14"/>
        <xdr:cNvPicPr/>
      </xdr:nvPicPr>
      <xdr:blipFill>
        <a:blip r:embed="rId14"/>
        <a:stretch>
          <a:fillRect/>
        </a:stretch>
      </xdr:blipFill>
      <xdr:spPr>
        <a:prstGeom prst="rect"/>
      </xdr:spPr>
    </xdr:pic>
    <xdr:clientData/>
  </xdr:oneCellAnchor>
  <xdr:oneCellAnchor>
    <xdr:from>
      <xdr:col>0</xdr:col>
      <xdr:colOff>38100</xdr:colOff>
      <xdr:row>21</xdr:row>
      <xdr:rowOff>0</xdr:rowOff>
    </xdr:from>
    <xdr:ext cx="609600" cy="762000"/>
    <xdr:pic>
      <xdr:nvPicPr>
        <xdr:cNvPr id="15" name="图片 15"/>
        <xdr:cNvPicPr/>
      </xdr:nvPicPr>
      <xdr:blipFill>
        <a:blip r:embed="rId15"/>
        <a:stretch>
          <a:fillRect/>
        </a:stretch>
      </xdr:blipFill>
      <xdr:spPr>
        <a:prstGeom prst="rect"/>
      </xdr:spPr>
    </xdr:pic>
    <xdr:clientData/>
  </xdr:oneCellAnchor>
  <xdr:oneCellAnchor>
    <xdr:from>
      <xdr:col>0</xdr:col>
      <xdr:colOff>38100</xdr:colOff>
      <xdr:row>22</xdr:row>
      <xdr:rowOff>57150</xdr:rowOff>
    </xdr:from>
    <xdr:ext cx="685800" cy="647700"/>
    <xdr:pic>
      <xdr:nvPicPr>
        <xdr:cNvPr id="16" name="图片 16"/>
        <xdr:cNvPicPr/>
      </xdr:nvPicPr>
      <xdr:blipFill>
        <a:blip r:embed="rId16"/>
        <a:stretch>
          <a:fillRect/>
        </a:stretch>
      </xdr:blipFill>
      <xdr:spPr>
        <a:prstGeom prst="rect"/>
      </xdr:spPr>
    </xdr:pic>
    <xdr:clientData/>
  </xdr:oneCellAnchor>
  <xdr:oneCellAnchor>
    <xdr:from>
      <xdr:col>0</xdr:col>
      <xdr:colOff>38100</xdr:colOff>
      <xdr:row>23</xdr:row>
      <xdr:rowOff>0</xdr:rowOff>
    </xdr:from>
    <xdr:ext cx="609600" cy="762000"/>
    <xdr:pic>
      <xdr:nvPicPr>
        <xdr:cNvPr id="17" name="图片 17"/>
        <xdr:cNvPicPr/>
      </xdr:nvPicPr>
      <xdr:blipFill>
        <a:blip r:embed="rId17"/>
        <a:stretch>
          <a:fillRect/>
        </a:stretch>
      </xdr:blipFill>
      <xdr:spPr>
        <a:prstGeom prst="rect"/>
      </xdr:spPr>
    </xdr:pic>
    <xdr:clientData/>
  </xdr:oneCellAnchor>
  <xdr:oneCellAnchor>
    <xdr:from>
      <xdr:col>0</xdr:col>
      <xdr:colOff>38100</xdr:colOff>
      <xdr:row>24</xdr:row>
      <xdr:rowOff>0</xdr:rowOff>
    </xdr:from>
    <xdr:ext cx="609600" cy="762000"/>
    <xdr:pic>
      <xdr:nvPicPr>
        <xdr:cNvPr id="18" name="图片 18"/>
        <xdr:cNvPicPr/>
      </xdr:nvPicPr>
      <xdr:blipFill>
        <a:blip r:embed="rId18"/>
        <a:stretch>
          <a:fillRect/>
        </a:stretch>
      </xdr:blipFill>
      <xdr:spPr>
        <a:prstGeom prst="rect"/>
      </xdr:spPr>
    </xdr:pic>
    <xdr:clientData/>
  </xdr:oneCellAnchor>
  <xdr:oneCellAnchor>
    <xdr:from>
      <xdr:col>0</xdr:col>
      <xdr:colOff>38100</xdr:colOff>
      <xdr:row>25</xdr:row>
      <xdr:rowOff>0</xdr:rowOff>
    </xdr:from>
    <xdr:ext cx="638175" cy="762000"/>
    <xdr:pic>
      <xdr:nvPicPr>
        <xdr:cNvPr id="19" name="图片 19"/>
        <xdr:cNvPicPr/>
      </xdr:nvPicPr>
      <xdr:blipFill>
        <a:blip r:embed="rId19"/>
        <a:stretch>
          <a:fillRect/>
        </a:stretch>
      </xdr:blipFill>
      <xdr:spPr>
        <a:prstGeom prst="rect"/>
      </xdr:spPr>
    </xdr:pic>
    <xdr:clientData/>
  </xdr:oneCellAnchor>
  <xdr:oneCellAnchor>
    <xdr:from>
      <xdr:col>0</xdr:col>
      <xdr:colOff>38100</xdr:colOff>
      <xdr:row>26</xdr:row>
      <xdr:rowOff>0</xdr:rowOff>
    </xdr:from>
    <xdr:ext cx="609600" cy="762000"/>
    <xdr:pic>
      <xdr:nvPicPr>
        <xdr:cNvPr id="20" name="图片 20"/>
        <xdr:cNvPicPr/>
      </xdr:nvPicPr>
      <xdr:blipFill>
        <a:blip r:embed="rId20"/>
        <a:stretch>
          <a:fillRect/>
        </a:stretch>
      </xdr:blipFill>
      <xdr:spPr>
        <a:prstGeom prst="rect"/>
      </xdr:spPr>
    </xdr:pic>
    <xdr:clientData/>
  </xdr:oneCellAnchor>
  <xdr:oneCellAnchor>
    <xdr:from>
      <xdr:col>0</xdr:col>
      <xdr:colOff>38100</xdr:colOff>
      <xdr:row>27</xdr:row>
      <xdr:rowOff>0</xdr:rowOff>
    </xdr:from>
    <xdr:ext cx="609600" cy="762000"/>
    <xdr:pic>
      <xdr:nvPicPr>
        <xdr:cNvPr id="21" name="图片 21"/>
        <xdr:cNvPicPr/>
      </xdr:nvPicPr>
      <xdr:blipFill>
        <a:blip r:embed="rId21"/>
        <a:stretch>
          <a:fillRect/>
        </a:stretch>
      </xdr:blipFill>
      <xdr:spPr>
        <a:prstGeom prst="rect"/>
      </xdr:spPr>
    </xdr:pic>
    <xdr:clientData/>
  </xdr:oneCellAnchor>
  <xdr:oneCellAnchor>
    <xdr:from>
      <xdr:col>0</xdr:col>
      <xdr:colOff>38100</xdr:colOff>
      <xdr:row>28</xdr:row>
      <xdr:rowOff>0</xdr:rowOff>
    </xdr:from>
    <xdr:ext cx="638175" cy="762000"/>
    <xdr:pic>
      <xdr:nvPicPr>
        <xdr:cNvPr id="22" name="图片 22"/>
        <xdr:cNvPicPr/>
      </xdr:nvPicPr>
      <xdr:blipFill>
        <a:blip r:embed="rId22"/>
        <a:stretch>
          <a:fillRect/>
        </a:stretch>
      </xdr:blipFill>
      <xdr:spPr>
        <a:prstGeom prst="rect"/>
      </xdr:spPr>
    </xdr:pic>
    <xdr:clientData/>
  </xdr:oneCellAnchor>
  <xdr:oneCellAnchor>
    <xdr:from>
      <xdr:col>0</xdr:col>
      <xdr:colOff>38100</xdr:colOff>
      <xdr:row>29</xdr:row>
      <xdr:rowOff>0</xdr:rowOff>
    </xdr:from>
    <xdr:ext cx="609600" cy="762000"/>
    <xdr:pic>
      <xdr:nvPicPr>
        <xdr:cNvPr id="23" name="图片 23"/>
        <xdr:cNvPicPr/>
      </xdr:nvPicPr>
      <xdr:blipFill>
        <a:blip r:embed="rId23"/>
        <a:stretch>
          <a:fillRect/>
        </a:stretch>
      </xdr:blipFill>
      <xdr:spPr>
        <a:prstGeom prst="rect"/>
      </xdr:spPr>
    </xdr:pic>
    <xdr:clientData/>
  </xdr:oneCellAnchor>
  <xdr:oneCellAnchor>
    <xdr:from>
      <xdr:col>0</xdr:col>
      <xdr:colOff>38100</xdr:colOff>
      <xdr:row>30</xdr:row>
      <xdr:rowOff>0</xdr:rowOff>
    </xdr:from>
    <xdr:ext cx="609600" cy="762000"/>
    <xdr:pic>
      <xdr:nvPicPr>
        <xdr:cNvPr id="24" name="图片 24"/>
        <xdr:cNvPicPr/>
      </xdr:nvPicPr>
      <xdr:blipFill>
        <a:blip r:embed="rId24"/>
        <a:stretch>
          <a:fillRect/>
        </a:stretch>
      </xdr:blipFill>
      <xdr:spPr>
        <a:prstGeom prst="rect"/>
      </xdr:spPr>
    </xdr:pic>
    <xdr:clientData/>
  </xdr:oneCellAnchor>
  <xdr:oneCellAnchor>
    <xdr:from>
      <xdr:col>0</xdr:col>
      <xdr:colOff>38100</xdr:colOff>
      <xdr:row>31</xdr:row>
      <xdr:rowOff>0</xdr:rowOff>
    </xdr:from>
    <xdr:ext cx="638175" cy="762000"/>
    <xdr:pic>
      <xdr:nvPicPr>
        <xdr:cNvPr id="25" name="图片 25"/>
        <xdr:cNvPicPr/>
      </xdr:nvPicPr>
      <xdr:blipFill>
        <a:blip r:embed="rId25"/>
        <a:stretch>
          <a:fillRect/>
        </a:stretch>
      </xdr:blipFill>
      <xdr:spPr>
        <a:prstGeom prst="rect"/>
      </xdr:spPr>
    </xdr:pic>
    <xdr:clientData/>
  </xdr:oneCellAnchor>
  <xdr:oneCellAnchor>
    <xdr:from>
      <xdr:col>0</xdr:col>
      <xdr:colOff>38100</xdr:colOff>
      <xdr:row>32</xdr:row>
      <xdr:rowOff>0</xdr:rowOff>
    </xdr:from>
    <xdr:ext cx="638175" cy="762000"/>
    <xdr:pic>
      <xdr:nvPicPr>
        <xdr:cNvPr id="26" name="图片 26"/>
        <xdr:cNvPicPr/>
      </xdr:nvPicPr>
      <xdr:blipFill>
        <a:blip r:embed="rId26"/>
        <a:stretch>
          <a:fillRect/>
        </a:stretch>
      </xdr:blipFill>
      <xdr:spPr>
        <a:prstGeom prst="rect"/>
      </xdr:spPr>
    </xdr:pic>
    <xdr:clientData/>
  </xdr:oneCellAnchor>
  <xdr:oneCellAnchor>
    <xdr:from>
      <xdr:col>0</xdr:col>
      <xdr:colOff>38100</xdr:colOff>
      <xdr:row>33</xdr:row>
      <xdr:rowOff>0</xdr:rowOff>
    </xdr:from>
    <xdr:ext cx="609600" cy="762000"/>
    <xdr:pic>
      <xdr:nvPicPr>
        <xdr:cNvPr id="27" name="图片 27"/>
        <xdr:cNvPicPr/>
      </xdr:nvPicPr>
      <xdr:blipFill>
        <a:blip r:embed="rId27"/>
        <a:stretch>
          <a:fillRect/>
        </a:stretch>
      </xdr:blipFill>
      <xdr:spPr>
        <a:prstGeom prst="rect"/>
      </xdr:spPr>
    </xdr:pic>
    <xdr:clientData/>
  </xdr:oneCellAnchor>
  <xdr:oneCellAnchor>
    <xdr:from>
      <xdr:col>0</xdr:col>
      <xdr:colOff>38100</xdr:colOff>
      <xdr:row>34</xdr:row>
      <xdr:rowOff>0</xdr:rowOff>
    </xdr:from>
    <xdr:ext cx="609600" cy="762000"/>
    <xdr:pic>
      <xdr:nvPicPr>
        <xdr:cNvPr id="28" name="图片 28"/>
        <xdr:cNvPicPr/>
      </xdr:nvPicPr>
      <xdr:blipFill>
        <a:blip r:embed="rId28"/>
        <a:stretch>
          <a:fillRect/>
        </a:stretch>
      </xdr:blipFill>
      <xdr:spPr>
        <a:prstGeom prst="rect"/>
      </xdr:spPr>
    </xdr:pic>
    <xdr:clientData/>
  </xdr:oneCellAnchor>
  <xdr:oneCellAnchor>
    <xdr:from>
      <xdr:col>0</xdr:col>
      <xdr:colOff>38100</xdr:colOff>
      <xdr:row>35</xdr:row>
      <xdr:rowOff>0</xdr:rowOff>
    </xdr:from>
    <xdr:ext cx="609600" cy="762000"/>
    <xdr:pic>
      <xdr:nvPicPr>
        <xdr:cNvPr id="29" name="图片 29"/>
        <xdr:cNvPicPr/>
      </xdr:nvPicPr>
      <xdr:blipFill>
        <a:blip r:embed="rId29"/>
        <a:stretch>
          <a:fillRect/>
        </a:stretch>
      </xdr:blipFill>
      <xdr:spPr>
        <a:prstGeom prst="rect"/>
      </xdr:spPr>
    </xdr:pic>
    <xdr:clientData/>
  </xdr:oneCellAnchor>
  <xdr:oneCellAnchor>
    <xdr:from>
      <xdr:col>0</xdr:col>
      <xdr:colOff>38100</xdr:colOff>
      <xdr:row>36</xdr:row>
      <xdr:rowOff>0</xdr:rowOff>
    </xdr:from>
    <xdr:ext cx="638175" cy="762000"/>
    <xdr:pic>
      <xdr:nvPicPr>
        <xdr:cNvPr id="30" name="图片 30"/>
        <xdr:cNvPicPr/>
      </xdr:nvPicPr>
      <xdr:blipFill>
        <a:blip r:embed="rId30"/>
        <a:stretch>
          <a:fillRect/>
        </a:stretch>
      </xdr:blipFill>
      <xdr:spPr>
        <a:prstGeom prst="rect"/>
      </xdr:spPr>
    </xdr:pic>
    <xdr:clientData/>
  </xdr:oneCellAnchor>
  <xdr:oneCellAnchor>
    <xdr:from>
      <xdr:col>0</xdr:col>
      <xdr:colOff>38100</xdr:colOff>
      <xdr:row>37</xdr:row>
      <xdr:rowOff>0</xdr:rowOff>
    </xdr:from>
    <xdr:ext cx="638175" cy="762000"/>
    <xdr:pic>
      <xdr:nvPicPr>
        <xdr:cNvPr id="31" name="图片 31"/>
        <xdr:cNvPicPr/>
      </xdr:nvPicPr>
      <xdr:blipFill>
        <a:blip r:embed="rId31"/>
        <a:stretch>
          <a:fillRect/>
        </a:stretch>
      </xdr:blipFill>
      <xdr:spPr>
        <a:prstGeom prst="rect"/>
      </xdr:spPr>
    </xdr:pic>
    <xdr:clientData/>
  </xdr:oneCellAnchor>
  <xdr:oneCellAnchor>
    <xdr:from>
      <xdr:col>0</xdr:col>
      <xdr:colOff>38100</xdr:colOff>
      <xdr:row>38</xdr:row>
      <xdr:rowOff>0</xdr:rowOff>
    </xdr:from>
    <xdr:ext cx="638175" cy="762000"/>
    <xdr:pic>
      <xdr:nvPicPr>
        <xdr:cNvPr id="32" name="图片 32"/>
        <xdr:cNvPicPr/>
      </xdr:nvPicPr>
      <xdr:blipFill>
        <a:blip r:embed="rId32"/>
        <a:stretch>
          <a:fillRect/>
        </a:stretch>
      </xdr:blipFill>
      <xdr:spPr>
        <a:prstGeom prst="rect"/>
      </xdr:spPr>
    </xdr:pic>
    <xdr:clientData/>
  </xdr:oneCellAnchor>
  <xdr:oneCellAnchor>
    <xdr:from>
      <xdr:col>0</xdr:col>
      <xdr:colOff>38100</xdr:colOff>
      <xdr:row>39</xdr:row>
      <xdr:rowOff>0</xdr:rowOff>
    </xdr:from>
    <xdr:ext cx="609600" cy="762000"/>
    <xdr:pic>
      <xdr:nvPicPr>
        <xdr:cNvPr id="33" name="图片 33"/>
        <xdr:cNvPicPr/>
      </xdr:nvPicPr>
      <xdr:blipFill>
        <a:blip r:embed="rId33"/>
        <a:stretch>
          <a:fillRect/>
        </a:stretch>
      </xdr:blipFill>
      <xdr:spPr>
        <a:prstGeom prst="rect"/>
      </xdr:spPr>
    </xdr:pic>
    <xdr:clientData/>
  </xdr:oneCellAnchor>
  <xdr:oneCellAnchor>
    <xdr:from>
      <xdr:col>0</xdr:col>
      <xdr:colOff>38100</xdr:colOff>
      <xdr:row>40</xdr:row>
      <xdr:rowOff>0</xdr:rowOff>
    </xdr:from>
    <xdr:ext cx="638175" cy="762000"/>
    <xdr:pic>
      <xdr:nvPicPr>
        <xdr:cNvPr id="34" name="图片 34"/>
        <xdr:cNvPicPr/>
      </xdr:nvPicPr>
      <xdr:blipFill>
        <a:blip r:embed="rId34"/>
        <a:stretch>
          <a:fillRect/>
        </a:stretch>
      </xdr:blipFill>
      <xdr:spPr>
        <a:prstGeom prst="rect"/>
      </xdr:spPr>
    </xdr:pic>
    <xdr:clientData/>
  </xdr:oneCellAnchor>
  <xdr:oneCellAnchor>
    <xdr:from>
      <xdr:col>0</xdr:col>
      <xdr:colOff>38100</xdr:colOff>
      <xdr:row>41</xdr:row>
      <xdr:rowOff>0</xdr:rowOff>
    </xdr:from>
    <xdr:ext cx="638175" cy="762000"/>
    <xdr:pic>
      <xdr:nvPicPr>
        <xdr:cNvPr id="35" name="图片 35"/>
        <xdr:cNvPicPr/>
      </xdr:nvPicPr>
      <xdr:blipFill>
        <a:blip r:embed="rId35"/>
        <a:stretch>
          <a:fillRect/>
        </a:stretch>
      </xdr:blipFill>
      <xdr:spPr>
        <a:prstGeom prst="rect"/>
      </xdr:spPr>
    </xdr:pic>
    <xdr:clientData/>
  </xdr:oneCellAnchor>
  <xdr:oneCellAnchor>
    <xdr:from>
      <xdr:col>0</xdr:col>
      <xdr:colOff>38100</xdr:colOff>
      <xdr:row>42</xdr:row>
      <xdr:rowOff>0</xdr:rowOff>
    </xdr:from>
    <xdr:ext cx="638175" cy="762000"/>
    <xdr:pic>
      <xdr:nvPicPr>
        <xdr:cNvPr id="36" name="图片 36"/>
        <xdr:cNvPicPr/>
      </xdr:nvPicPr>
      <xdr:blipFill>
        <a:blip r:embed="rId36"/>
        <a:stretch>
          <a:fillRect/>
        </a:stretch>
      </xdr:blipFill>
      <xdr:spPr>
        <a:prstGeom prst="rect"/>
      </xdr:spPr>
    </xdr:pic>
    <xdr:clientData/>
  </xdr:oneCellAnchor>
  <xdr:oneCellAnchor>
    <xdr:from>
      <xdr:col>0</xdr:col>
      <xdr:colOff>38100</xdr:colOff>
      <xdr:row>43</xdr:row>
      <xdr:rowOff>0</xdr:rowOff>
    </xdr:from>
    <xdr:ext cx="609600" cy="762000"/>
    <xdr:pic>
      <xdr:nvPicPr>
        <xdr:cNvPr id="37" name="图片 37"/>
        <xdr:cNvPicPr/>
      </xdr:nvPicPr>
      <xdr:blipFill>
        <a:blip r:embed="rId37"/>
        <a:stretch>
          <a:fillRect/>
        </a:stretch>
      </xdr:blipFill>
      <xdr:spPr>
        <a:prstGeom prst="rect"/>
      </xdr:spPr>
    </xdr:pic>
    <xdr:clientData/>
  </xdr:oneCellAnchor>
  <xdr:oneCellAnchor>
    <xdr:from>
      <xdr:col>0</xdr:col>
      <xdr:colOff>38100</xdr:colOff>
      <xdr:row>44</xdr:row>
      <xdr:rowOff>0</xdr:rowOff>
    </xdr:from>
    <xdr:ext cx="638175" cy="762000"/>
    <xdr:pic>
      <xdr:nvPicPr>
        <xdr:cNvPr id="38" name="图片 38"/>
        <xdr:cNvPicPr/>
      </xdr:nvPicPr>
      <xdr:blipFill>
        <a:blip r:embed="rId38"/>
        <a:stretch>
          <a:fillRect/>
        </a:stretch>
      </xdr:blipFill>
      <xdr:spPr>
        <a:prstGeom prst="rect"/>
      </xdr:spPr>
    </xdr:pic>
    <xdr:clientData/>
  </xdr:oneCellAnchor>
  <xdr:oneCellAnchor>
    <xdr:from>
      <xdr:col>0</xdr:col>
      <xdr:colOff>38100</xdr:colOff>
      <xdr:row>45</xdr:row>
      <xdr:rowOff>0</xdr:rowOff>
    </xdr:from>
    <xdr:ext cx="609600" cy="762000"/>
    <xdr:pic>
      <xdr:nvPicPr>
        <xdr:cNvPr id="39" name="图片 39"/>
        <xdr:cNvPicPr/>
      </xdr:nvPicPr>
      <xdr:blipFill>
        <a:blip r:embed="rId39"/>
        <a:stretch>
          <a:fillRect/>
        </a:stretch>
      </xdr:blipFill>
      <xdr:spPr>
        <a:prstGeom prst="rect"/>
      </xdr:spPr>
    </xdr:pic>
    <xdr:clientData/>
  </xdr:oneCellAnchor>
  <xdr:oneCellAnchor>
    <xdr:from>
      <xdr:col>0</xdr:col>
      <xdr:colOff>38100</xdr:colOff>
      <xdr:row>46</xdr:row>
      <xdr:rowOff>0</xdr:rowOff>
    </xdr:from>
    <xdr:ext cx="638175" cy="762000"/>
    <xdr:pic>
      <xdr:nvPicPr>
        <xdr:cNvPr id="40" name="图片 40"/>
        <xdr:cNvPicPr/>
      </xdr:nvPicPr>
      <xdr:blipFill>
        <a:blip r:embed="rId40"/>
        <a:stretch>
          <a:fillRect/>
        </a:stretch>
      </xdr:blipFill>
      <xdr:spPr>
        <a:prstGeom prst="rect"/>
      </xdr:spPr>
    </xdr:pic>
    <xdr:clientData/>
  </xdr:oneCellAnchor>
  <xdr:oneCellAnchor>
    <xdr:from>
      <xdr:col>0</xdr:col>
      <xdr:colOff>38100</xdr:colOff>
      <xdr:row>47</xdr:row>
      <xdr:rowOff>0</xdr:rowOff>
    </xdr:from>
    <xdr:ext cx="609600" cy="762000"/>
    <xdr:pic>
      <xdr:nvPicPr>
        <xdr:cNvPr id="41" name="图片 41"/>
        <xdr:cNvPicPr/>
      </xdr:nvPicPr>
      <xdr:blipFill>
        <a:blip r:embed="rId41"/>
        <a:stretch>
          <a:fillRect/>
        </a:stretch>
      </xdr:blipFill>
      <xdr:spPr>
        <a:prstGeom prst="rect"/>
      </xdr:spPr>
    </xdr:pic>
    <xdr:clientData/>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dr:oneCellAnchor>
    <xdr:from>
      <xdr:col>0</xdr:col>
      <xdr:colOff>38100</xdr:colOff>
      <xdr:row>8</xdr:row>
      <xdr:rowOff>228600</xdr:rowOff>
    </xdr:from>
    <xdr:ext cx="685800" cy="295275"/>
    <xdr:pic>
      <xdr:nvPicPr>
        <xdr:cNvPr id="1" name="图片 1"/>
        <xdr:cNvPicPr/>
      </xdr:nvPicPr>
      <xdr:blipFill>
        <a:blip r:embed="rId1"/>
        <a:stretch>
          <a:fillRect/>
        </a:stretch>
      </xdr:blipFill>
      <xdr:spPr>
        <a:prstGeom prst="rect"/>
      </xdr:spPr>
    </xdr:pic>
    <xdr:clientData/>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dr:oneCellAnchor>
    <xdr:from>
      <xdr:col>0</xdr:col>
      <xdr:colOff>0</xdr:colOff>
      <xdr:row>1</xdr:row>
      <xdr:rowOff>0</xdr:rowOff>
    </xdr:from>
    <xdr:ext cx="20754975" cy="13925550"/>
    <xdr:pic>
      <xdr:nvPicPr>
        <xdr:cNvPr id="1" name="图片 1"/>
        <xdr:cNvPicPr/>
      </xdr:nvPicPr>
      <xdr:blipFill>
        <a:blip r:embed="rId1"/>
        <a:stretch>
          <a:fillRect/>
        </a:stretch>
      </xdr:blipFill>
      <xdr:spPr>
        <a:prstGeom prst="rect"/>
      </xdr:spPr>
    </xdr:pic>
    <xdr:clientData/>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dr:oneCellAnchor>
    <xdr:from>
      <xdr:col>0</xdr:col>
      <xdr:colOff>38100</xdr:colOff>
      <xdr:row>0</xdr:row>
      <xdr:rowOff>0</xdr:rowOff>
    </xdr:from>
    <xdr:ext cx="7791450" cy="4064000"/>
    <xdr:pic>
      <xdr:nvPicPr>
        <xdr:cNvPr id="1" name="图片 1"/>
        <xdr:cNvPicPr/>
      </xdr:nvPicPr>
      <xdr:blipFill>
        <a:blip r:embed="rId1"/>
        <a:stretch>
          <a:fillRect/>
        </a:stretch>
      </xdr:blipFill>
      <xdr:spPr>
        <a:prstGeom prst="rect"/>
      </xdr:spPr>
    </xdr:pic>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hyperlink" Target="https://alidocs.dingtalk.com/i/nodes/G1DKw2zgV2RpvZbNszyGbmkmVB5r9YAn?utm_scene=team_space" TargetMode="External"/><Relationship Id="rId3" Type="http://schemas.openxmlformats.org/officeDocument/2006/relationships/hyperlink" Target="https://alidocs.dingtalk.com/i/nodes/Y1OQX0akWm3YB9R4U5BQvE4dJGlDd3mE?utm_scene=team_space" TargetMode="External"/><Relationship Id="rId7" Type="http://schemas.openxmlformats.org/officeDocument/2006/relationships/hyperlink" Target="https://alidocs.dingtalk.com/i/nodes/o14dA3GK8g5mkAyLcgQAA1PZV9ekBD76?utm_scene=team_space" TargetMode="External"/><Relationship Id="rId10" Type="http://schemas.openxmlformats.org/officeDocument/2006/relationships/hyperlink" Target="https://alidocs.dingtalk.com/i/nodes/o14dA3GK8g5mkAyLcgkZnb5bV9ekBD76?utm_scene=team_space" TargetMode="External"/><Relationship Id="rId8" Type="http://schemas.openxmlformats.org/officeDocument/2006/relationships/hyperlink" Target="https://alidocs.dingtalk.com/i/nodes/lyQod3RxJK3oQbdKUnY13XmdJkb4Mw9r?doc_type=wiki_doc" TargetMode="External"/><Relationship Id="rId6" Type="http://schemas.openxmlformats.org/officeDocument/2006/relationships/hyperlink" Target="https://alidocs.dingtalk.com/i/nodes/amweZ92PV6vaOY14s2OLX9BeVxEKBD6p?utm_scene=team_space" TargetMode="External"/><Relationship Id="rId5" Type="http://schemas.openxmlformats.org/officeDocument/2006/relationships/hyperlink" Target="https://alidocs.dingtalk.com/i/nodes/NZQYprEoWoe1Pjm9slnk6xRxJ1waOeDk?utm_scene=team_space" TargetMode="External"/><Relationship Id="rId4" Type="http://schemas.openxmlformats.org/officeDocument/2006/relationships/hyperlink" Target="https://play.7bslot.com/ch_h5brmain_001/000000/game" TargetMode="External"/><Relationship Id="rId2" Type="http://schemas.openxmlformats.org/officeDocument/2006/relationships/hyperlink" Target="https://alidocs.dingtalk.com/i/nodes/Obva6QBXJw91Z3rKHqMaRzY4Wn4qY5Pr?iframeQuery=utm_source=portal&amp;utm_medium=portal_recent&amp;rnd=0.7090586948505938" TargetMode="External"/><Relationship Id="rId11" Type="http://schemas.openxmlformats.org/officeDocument/2006/relationships/hyperlink" Target="http://www.blackflamewasteland.site" TargetMode="External"/><Relationship Id="rId9" Type="http://schemas.openxmlformats.org/officeDocument/2006/relationships/hyperlink" Target="https://alidocs.dingtalk.com/i/nodes/93NwLYZXWyg1rP6vinEPg6rqJkyEqBQm?corpId="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tabSelected="1"/>
  </sheetViews>
  <sheetFormatPr baseColWidth="10" defaultColWidth="9.9990234375" defaultRowHeight="16.5" customHeight="1"/>
  <cols>
    <col min="1" max="1" width="7.248046875"/>
    <col min="2" max="2" width="62.0888671875" customWidth="1" style="209"/>
    <col min="3" max="3" width="17.115234375" style="233"/>
    <col min="4" max="4" width="11.25" customWidth="1"/>
    <col min="5" max="6" width="9.873046875" customWidth="1"/>
    <col min="7" max="7" width="11.25"/>
    <col min="8" max="8" width="36.984375" customWidth="1" style="42"/>
    <col min="9" max="9" width="9.2490234375" style="170"/>
    <col min="10" max="10" width="5.748046875" customWidth="1"/>
  </cols>
  <sheetData>
    <row r="1" ht="27.75" customHeight="1">
      <c r="A1" s="212" t="s">
        <v>0</v>
      </c>
      <c r="B1" s="166" t="s">
        <v>1</v>
      </c>
      <c r="C1" s="168" t="s">
        <v>2</v>
      </c>
      <c r="D1" s="142" t="s">
        <v>3</v>
      </c>
      <c r="E1" s="167" t="s">
        <v>4</v>
      </c>
      <c r="F1" s="142" t="s">
        <v>5</v>
      </c>
      <c r="G1" s="255" t="s">
        <v>6</v>
      </c>
      <c r="H1" s="92" t="s">
        <v>7</v>
      </c>
      <c r="I1" s="212" t="s">
        <v>8</v>
      </c>
      <c r="J1" s="163" t="s">
        <v>9</v>
      </c>
      <c r="K1" s="213"/>
      <c r="L1" s="213"/>
      <c r="M1" s="213"/>
      <c r="N1" s="213"/>
      <c r="O1" s="213"/>
      <c r="P1" s="213"/>
      <c r="Q1" s="213"/>
      <c r="R1" s="213"/>
      <c r="S1" s="213"/>
      <c r="T1" s="213"/>
      <c r="U1" s="213"/>
      <c r="V1" s="213"/>
      <c r="W1" s="213"/>
      <c r="X1" s="213"/>
      <c r="Y1" s="213"/>
      <c r="Z1" s="213"/>
      <c r="AA1" s="213"/>
      <c r="AB1" s="213"/>
      <c r="AC1" s="213"/>
      <c r="AD1" s="213"/>
      <c r="AE1" s="213"/>
      <c r="AF1" s="213"/>
      <c r="AG1" s="213"/>
      <c r="AH1" s="213"/>
      <c r="AI1" s="213"/>
      <c r="AJ1" s="213"/>
      <c r="AK1" s="213"/>
      <c r="AL1" s="213"/>
    </row>
    <row r="2" s="5" customFormat="1" ht="69.75" customHeight="1">
      <c r="A2" s="154"/>
      <c r="B2" s="256" t="s">
        <f>_xlfn.CONCAT("巴西H5上线 (",TEXT(C2,"yyyy/mm/dd hh:mm:ss"),") 更新内容：",CHAR(10),J2)</f>
        <v>10</v>
      </c>
      <c r="C2" s="158" t="n">
        <v>45749.5833333333</v>
      </c>
      <c r="D2" s="148" t="s">
        <v>11</v>
      </c>
      <c r="E2" s="146" t="s">
        <v>12</v>
      </c>
      <c r="F2" s="146" t="s">
        <v>13</v>
      </c>
      <c r="G2" s="9" t="s">
        <v>14</v>
      </c>
      <c r="H2" s="155"/>
      <c r="I2" s="97"/>
      <c r="J2" s="160" t="s">
        <v>15</v>
      </c>
    </row>
    <row r="3" s="5" customFormat="1" ht="69.75" customHeight="1">
      <c r="A3" s="154"/>
      <c r="B3" s="257" t="s">
        <f>_xlfn.CONCAT("巴西H5上线 (",TEXT(C3,"yyyy/mm/dd hh:mm:ss"),") 更新内容：",CHAR(10),J3)</f>
        <v>16</v>
      </c>
      <c r="C3" s="158" t="n">
        <v>45747.6041666666</v>
      </c>
      <c r="D3" s="148" t="s">
        <v>17</v>
      </c>
      <c r="E3" s="146" t="s">
        <v>12</v>
      </c>
      <c r="F3" s="146" t="s">
        <v>13</v>
      </c>
      <c r="G3" s="9" t="s">
        <v>14</v>
      </c>
      <c r="H3" s="155"/>
      <c r="I3" s="97"/>
      <c r="J3" s="258" t="s">
        <v>18</v>
      </c>
    </row>
    <row r="4" s="5" customFormat="1" ht="69.75" customHeight="1">
      <c r="A4" s="154"/>
      <c r="B4" s="259" t="s">
        <f>_xlfn.CONCAT("巴西H5上线 (",TEXT(C4,"yyyy/mm/dd hh:mm:ss"),") 更新内容：",CHAR(10),J4)</f>
        <v>19</v>
      </c>
      <c r="C4" s="158" t="n">
        <v>45742.6076388888</v>
      </c>
      <c r="D4" s="148" t="s">
        <v>11</v>
      </c>
      <c r="E4" s="146" t="s">
        <v>12</v>
      </c>
      <c r="F4" s="146" t="s">
        <v>13</v>
      </c>
      <c r="G4" s="9" t="s">
        <v>14</v>
      </c>
      <c r="H4" s="155"/>
      <c r="I4" s="97"/>
      <c r="J4" s="260" t="s">
        <v>20</v>
      </c>
    </row>
    <row r="5" s="5" customFormat="1" ht="69.75" customHeight="1">
      <c r="A5" s="154"/>
      <c r="B5" s="261" t="s">
        <f>_xlfn.CONCAT("巴西H5上线 (",TEXT(C5,"yyyy/mm/dd hh:mm:ss"),") 更新内容：",CHAR(10),J5)</f>
        <v>21</v>
      </c>
      <c r="C5" s="158" t="n">
        <v>45742.4583333333</v>
      </c>
      <c r="D5" s="148" t="s">
        <v>11</v>
      </c>
      <c r="E5" s="146" t="s">
        <v>12</v>
      </c>
      <c r="F5" s="146" t="s">
        <v>13</v>
      </c>
      <c r="G5" s="9" t="s">
        <v>14</v>
      </c>
      <c r="H5" s="155"/>
      <c r="I5" s="97"/>
      <c r="J5" s="262" t="s">
        <v>22</v>
      </c>
    </row>
    <row r="6" s="5" customFormat="1" ht="27.75" customHeight="1">
      <c r="A6" s="154"/>
      <c r="B6" s="263" t="s">
        <f>_xlfn.CONCAT("巴西H5上线 (",TEXT(C6,"yyyy/mm/dd hh:mm:ss"),") 更新内容：",CHAR(10),J6)</f>
        <v>23</v>
      </c>
      <c r="C6" s="158" t="n">
        <v>45741.8055555555</v>
      </c>
      <c r="D6" s="148" t="s">
        <v>24</v>
      </c>
      <c r="E6" s="146" t="s">
        <v>12</v>
      </c>
      <c r="F6" s="146" t="s">
        <v>13</v>
      </c>
      <c r="G6" s="9" t="s">
        <v>14</v>
      </c>
      <c r="H6" s="155"/>
      <c r="I6" s="97"/>
      <c r="J6" s="160" t="s">
        <v>25</v>
      </c>
    </row>
    <row r="7" s="5" customFormat="1" ht="27.75" customHeight="1">
      <c r="A7" s="154"/>
      <c r="B7" s="264" t="s">
        <f>_xlfn.CONCAT("巴西H5上线 (",TEXT(C7,"yyyy/mm/dd hh:mm:ss"),") 更新内容：",CHAR(10),J7)</f>
        <v>26</v>
      </c>
      <c r="C7" s="158" t="n">
        <v>45740.6006944444</v>
      </c>
      <c r="D7" s="148" t="s">
        <v>24</v>
      </c>
      <c r="E7" s="146" t="s">
        <v>12</v>
      </c>
      <c r="F7" s="146" t="s">
        <v>13</v>
      </c>
      <c r="G7" s="9" t="s">
        <v>14</v>
      </c>
      <c r="H7" s="155"/>
      <c r="I7" s="97"/>
      <c r="J7" s="160" t="s">
        <v>27</v>
      </c>
    </row>
    <row r="8" s="5" customFormat="1" ht="41.25" customHeight="1">
      <c r="A8" s="154"/>
      <c r="B8" s="265" t="s">
        <f>_xlfn.CONCAT("巴西H5上线 (",TEXT(C8,"yyyy/mm/dd hh:mm:ss"),") 更新内容：",CHAR(10),J8)</f>
        <v>28</v>
      </c>
      <c r="C8" s="158" t="n">
        <v>45737.7013888888</v>
      </c>
      <c r="D8" s="148" t="s">
        <v>11</v>
      </c>
      <c r="E8" s="146" t="s">
        <v>29</v>
      </c>
      <c r="F8" s="146" t="s">
        <v>13</v>
      </c>
      <c r="G8" s="9" t="s">
        <v>14</v>
      </c>
      <c r="H8" s="155"/>
      <c r="I8" s="97"/>
      <c r="J8" s="160" t="s">
        <v>30</v>
      </c>
    </row>
    <row r="9" s="5" customFormat="1" ht="27.75" customHeight="1">
      <c r="A9" s="154"/>
      <c r="B9" s="266" t="s">
        <f>_xlfn.CONCAT("巴西H5上线 (",TEXT(C9,"yyyy/mm/dd hh:mm:ss"),") 更新内容：",CHAR(10),J9)</f>
        <v>31</v>
      </c>
      <c r="C9" s="158" t="n">
        <v>45737.7013888888</v>
      </c>
      <c r="D9" s="148" t="s">
        <v>17</v>
      </c>
      <c r="E9" s="146" t="s">
        <v>12</v>
      </c>
      <c r="F9" s="146" t="s">
        <v>13</v>
      </c>
      <c r="G9" s="9" t="s">
        <v>14</v>
      </c>
      <c r="H9" s="155"/>
      <c r="I9" s="97"/>
      <c r="J9" s="160" t="s">
        <v>32</v>
      </c>
    </row>
    <row r="10" s="5" customFormat="1" ht="41.25" customHeight="1">
      <c r="A10" s="154"/>
      <c r="B10" s="267" t="s">
        <f>_xlfn.CONCAT("巴西H5上线 (",TEXT(C10,"yyyy/mm/dd hh:mm:ss"),") 更新内容：",CHAR(10),J10)</f>
        <v>33</v>
      </c>
      <c r="C10" s="158" t="n">
        <v>45737.5833333333</v>
      </c>
      <c r="D10" s="148" t="s">
        <v>17</v>
      </c>
      <c r="E10" s="146" t="s">
        <v>12</v>
      </c>
      <c r="F10" s="146" t="s">
        <v>13</v>
      </c>
      <c r="G10" s="9" t="s">
        <v>14</v>
      </c>
      <c r="H10" s="155"/>
      <c r="I10" s="97"/>
      <c r="J10" s="268" t="s">
        <v>34</v>
      </c>
    </row>
    <row r="11" s="5" customFormat="1" ht="41.25" customHeight="1">
      <c r="A11" s="154"/>
      <c r="B11" s="269" t="s">
        <f>_xlfn.CONCAT("巴西H5上线 (",TEXT(C11,"yyyy/mm/dd hh:mm:ss"),") 更新内容：",CHAR(10),J11)</f>
        <v>35</v>
      </c>
      <c r="C11" s="158" t="n">
        <v>45734.5416666666</v>
      </c>
      <c r="D11" s="148" t="s">
        <v>11</v>
      </c>
      <c r="E11" s="146" t="s">
        <v>36</v>
      </c>
      <c r="F11" s="146" t="s">
        <v>13</v>
      </c>
      <c r="G11" s="9" t="s">
        <v>14</v>
      </c>
      <c r="H11" s="155"/>
      <c r="I11" s="97"/>
      <c r="J11" s="160" t="s">
        <v>37</v>
      </c>
    </row>
    <row r="12" s="5" customFormat="1" ht="41.25" customHeight="1">
      <c r="A12" s="154"/>
      <c r="B12" s="270" t="s">
        <f>_xlfn.CONCAT("巴西H5上线 (",TEXT(C12,"yyyy/mm/dd hh:mm:ss"),") 更新内容：",CHAR(10),J12)</f>
        <v>38</v>
      </c>
      <c r="C12" s="158" t="n">
        <v>45727.5625</v>
      </c>
      <c r="D12" s="148" t="s">
        <v>11</v>
      </c>
      <c r="E12" s="146" t="s">
        <v>36</v>
      </c>
      <c r="F12" s="146" t="s">
        <v>13</v>
      </c>
      <c r="G12" s="9" t="s">
        <v>14</v>
      </c>
      <c r="H12" s="155"/>
      <c r="I12" s="97"/>
      <c r="J12" s="160" t="s">
        <v>39</v>
      </c>
    </row>
    <row r="13" s="5" customFormat="1" ht="68.25" customHeight="1">
      <c r="A13" s="154"/>
      <c r="B13" s="271" t="s">
        <f>_xlfn.CONCAT("巴西H5上线 (",TEXT(C13,"yyyy/mm/dd hh:mm:ss"),") 更新内容：",CHAR(10),J13)</f>
        <v>40</v>
      </c>
      <c r="C13" s="158" t="n">
        <v>45727.5625</v>
      </c>
      <c r="D13" s="148" t="s">
        <v>11</v>
      </c>
      <c r="E13" s="146" t="s">
        <v>36</v>
      </c>
      <c r="F13" s="146" t="s">
        <v>13</v>
      </c>
      <c r="G13" s="9" t="s">
        <v>41</v>
      </c>
      <c r="H13" s="155"/>
      <c r="I13" s="97"/>
      <c r="J13" s="272" t="s">
        <v>42</v>
      </c>
    </row>
    <row r="14" s="5" customFormat="1" ht="27.75" customHeight="1">
      <c r="A14" s="154"/>
      <c r="B14" s="273" t="s">
        <f>_xlfn.CONCAT("巴西H5上线 (",TEXT(C14,"yyyy/mm/dd hh:mm:ss"),") 更新内容：",CHAR(10),J14)</f>
        <v>43</v>
      </c>
      <c r="C14" s="158" t="n">
        <v>45723.70138888889</v>
      </c>
      <c r="D14" s="148" t="s">
        <v>44</v>
      </c>
      <c r="E14" s="146" t="s">
        <v>29</v>
      </c>
      <c r="F14" s="146" t="s">
        <v>13</v>
      </c>
      <c r="G14" s="9" t="s">
        <v>14</v>
      </c>
      <c r="H14" s="155"/>
      <c r="I14" s="97"/>
      <c r="J14" s="160" t="s">
        <v>45</v>
      </c>
    </row>
    <row r="15" s="5" customFormat="1" ht="27.75" customHeight="1">
      <c r="A15" s="154"/>
      <c r="B15" s="274" t="s">
        <f>_xlfn.CONCAT("巴西H5上线 (",TEXT(C15,"yyyy/mm/dd hh:mm:ss"),") 更新内容：",CHAR(10),J15)</f>
        <v>46</v>
      </c>
      <c r="C15" s="156" t="n">
        <v>45713.663194444445</v>
      </c>
      <c r="D15" s="151" t="s">
        <v>44</v>
      </c>
      <c r="E15" s="146" t="s">
        <v>29</v>
      </c>
      <c r="F15" s="146" t="s">
        <v>13</v>
      </c>
      <c r="G15" s="9" t="s">
        <v>14</v>
      </c>
      <c r="H15" s="155"/>
      <c r="I15" s="97"/>
      <c r="J15" s="160" t="s">
        <v>47</v>
      </c>
    </row>
    <row r="16" s="5" customFormat="1" ht="27.75" customHeight="1">
      <c r="A16" s="154"/>
      <c r="B16" s="275" t="s">
        <f>_xlfn.CONCAT("巴西H5上线 (",TEXT(C16,"yyyy/mm/dd hh:mm:ss"),") 更新内容：",CHAR(10),J16)</f>
        <v>48</v>
      </c>
      <c r="C16" s="156" t="n">
        <v>45709.791666666664</v>
      </c>
      <c r="D16" s="151" t="s">
        <v>49</v>
      </c>
      <c r="E16" s="146" t="s">
        <v>29</v>
      </c>
      <c r="F16" s="146" t="s">
        <v>13</v>
      </c>
      <c r="G16" s="9" t="s">
        <v>14</v>
      </c>
      <c r="H16" s="155"/>
      <c r="I16" s="97"/>
      <c r="J16" s="160" t="s">
        <v>50</v>
      </c>
    </row>
    <row r="17" s="5" customFormat="1" ht="27.75" customHeight="1">
      <c r="A17" s="154"/>
      <c r="B17" s="276" t="s">
        <f>_xlfn.CONCAT("巴西H5上线 (",TEXT(C17,"yyyy/mm/dd hh:mm:ss"),") 更新内容：",CHAR(10),J17)</f>
        <v>51</v>
      </c>
      <c r="C17" s="158" t="n">
        <v>45709.75</v>
      </c>
      <c r="D17" s="148" t="s">
        <v>17</v>
      </c>
      <c r="E17" s="146" t="s">
        <v>29</v>
      </c>
      <c r="F17" s="146" t="s">
        <v>13</v>
      </c>
      <c r="G17" s="9" t="s">
        <v>14</v>
      </c>
      <c r="H17" s="155"/>
      <c r="I17" s="97"/>
      <c r="J17" s="160" t="s">
        <v>52</v>
      </c>
    </row>
    <row r="18" s="5" customFormat="1" ht="27.75" customHeight="1">
      <c r="A18" s="154"/>
      <c r="B18" s="277" t="s">
        <f>_xlfn.CONCAT("巴西H5上线 (",TEXT(C18,"yyyy/mm/dd hh:mm:ss"),") 更新内容：",CHAR(10),J18)</f>
        <v>53</v>
      </c>
      <c r="C18" s="156" t="n">
        <v>45708.729166666664</v>
      </c>
      <c r="D18" s="151" t="s">
        <v>54</v>
      </c>
      <c r="E18" s="146" t="s">
        <v>29</v>
      </c>
      <c r="F18" s="146" t="s">
        <v>13</v>
      </c>
      <c r="G18" s="9" t="s">
        <v>14</v>
      </c>
      <c r="H18" s="155"/>
      <c r="I18" s="97"/>
      <c r="J18" s="160" t="s">
        <v>55</v>
      </c>
    </row>
    <row r="19" s="5" customFormat="1" ht="27.75" customHeight="1">
      <c r="A19" s="154"/>
      <c r="B19" s="278" t="s">
        <f>_xlfn.CONCAT("巴西H5上线 (",TEXT(C19,"yyyy/mm/dd hh:mm:ss"),") 更新内容：",CHAR(10),J19)</f>
        <v>56</v>
      </c>
      <c r="C19" s="158" t="n">
        <v>45708.666666666664</v>
      </c>
      <c r="D19" s="148" t="s">
        <v>17</v>
      </c>
      <c r="E19" s="146" t="s">
        <v>29</v>
      </c>
      <c r="F19" s="146" t="s">
        <v>13</v>
      </c>
      <c r="G19" s="9" t="s">
        <v>14</v>
      </c>
      <c r="H19" s="155"/>
      <c r="I19" s="97"/>
      <c r="J19" s="160" t="s">
        <v>57</v>
      </c>
    </row>
    <row r="20" s="5" customFormat="1" ht="41.25" customHeight="1">
      <c r="A20" s="154"/>
      <c r="B20" s="279" t="s">
        <f>_xlfn.CONCAT("巴西H5上线 (",TEXT(C20,"yyyy/mm/dd hh:mm:ss"),") 更新内容：",CHAR(10),J20)</f>
        <v>58</v>
      </c>
      <c r="C20" s="156" t="n">
        <v>45706.666666666664</v>
      </c>
      <c r="D20" s="151" t="s">
        <v>17</v>
      </c>
      <c r="E20" s="146" t="s">
        <v>29</v>
      </c>
      <c r="F20" s="146" t="s">
        <v>13</v>
      </c>
      <c r="G20" s="9" t="s">
        <v>14</v>
      </c>
      <c r="H20" s="155"/>
      <c r="I20" s="97"/>
      <c r="J20" s="160" t="s">
        <v>59</v>
      </c>
    </row>
    <row r="21" s="5" customFormat="1" ht="27.75" customHeight="1">
      <c r="A21" s="154"/>
      <c r="B21" s="280" t="s">
        <f>_xlfn.CONCAT("巴西H5上线 (",TEXT(C21,"yyyy/mm/dd hh:mm:ss"),") 更新内容：",CHAR(10),J21)</f>
        <v>60</v>
      </c>
      <c r="C21" s="156" t="n">
        <v>45705.729166666664</v>
      </c>
      <c r="D21" s="151" t="s">
        <v>44</v>
      </c>
      <c r="E21" s="146" t="s">
        <v>12</v>
      </c>
      <c r="F21" s="146" t="s">
        <v>13</v>
      </c>
      <c r="G21" s="9" t="s">
        <v>14</v>
      </c>
      <c r="H21" s="155"/>
      <c r="I21" s="97"/>
      <c r="J21" s="160" t="s">
        <v>61</v>
      </c>
    </row>
    <row r="22" s="5" customFormat="1" ht="27.75" customHeight="1">
      <c r="A22" s="154"/>
      <c r="B22" s="281" t="s">
        <f>_xlfn.CONCAT("巴西H5上线 (",TEXT(C22,"yyyy/mm/dd hh:mm:ss"),") 更新内容：",CHAR(10),J22)</f>
        <v>62</v>
      </c>
      <c r="C22" s="158" t="n">
        <v>45705.65277777778</v>
      </c>
      <c r="D22" s="148" t="s">
        <v>44</v>
      </c>
      <c r="E22" s="146" t="s">
        <v>12</v>
      </c>
      <c r="F22" s="146" t="s">
        <v>13</v>
      </c>
      <c r="G22" s="9" t="s">
        <v>14</v>
      </c>
      <c r="H22" s="155"/>
      <c r="I22" s="97"/>
      <c r="J22" s="160" t="s">
        <v>63</v>
      </c>
    </row>
    <row r="23" s="5" customFormat="1" ht="41.25" customHeight="1">
      <c r="A23" s="154"/>
      <c r="B23" s="282" t="s">
        <f>_xlfn.CONCAT("巴西H5上线 (",TEXT(C23,"yyyy/mm/dd hh:mm:ss"),") 更新内容：",CHAR(10),J23)</f>
        <v>64</v>
      </c>
      <c r="C23" s="158" t="n">
        <v>45702.791666666664</v>
      </c>
      <c r="D23" s="148" t="s">
        <v>17</v>
      </c>
      <c r="E23" s="146" t="s">
        <v>12</v>
      </c>
      <c r="F23" s="146" t="s">
        <v>13</v>
      </c>
      <c r="G23" s="9" t="s">
        <v>14</v>
      </c>
      <c r="H23" s="155"/>
      <c r="I23" s="97"/>
      <c r="J23" s="160" t="s">
        <v>65</v>
      </c>
    </row>
    <row r="24" s="5" customFormat="1" ht="27.75" customHeight="1">
      <c r="A24" s="154"/>
      <c r="B24" s="283" t="s">
        <f>_xlfn.CONCAT("巴西H5上线 (",TEXT(C24,"yyyy/mm/dd hh:mm:ss"),") 更新内容：",CHAR(10),J24)</f>
        <v>66</v>
      </c>
      <c r="C24" s="158" t="n">
        <v>45702.625</v>
      </c>
      <c r="D24" s="148" t="s">
        <v>17</v>
      </c>
      <c r="E24" s="146" t="s">
        <v>12</v>
      </c>
      <c r="F24" s="146" t="s">
        <v>13</v>
      </c>
      <c r="G24" s="9" t="s">
        <v>14</v>
      </c>
      <c r="H24" s="155"/>
      <c r="I24" s="97"/>
      <c r="J24" s="160" t="s">
        <v>67</v>
      </c>
    </row>
    <row r="25" s="5" customFormat="1" ht="27.75" customHeight="1">
      <c r="A25" s="154"/>
      <c r="B25" s="284" t="s">
        <f>_xlfn.CONCAT("巴西H5上线 (",TEXT(C25,"yyyy/mm/dd hh:mm:ss"),") 更新内容：",CHAR(10),J25)</f>
        <v>68</v>
      </c>
      <c r="C25" s="158" t="n">
        <v>45702.625</v>
      </c>
      <c r="D25" s="148" t="s">
        <v>11</v>
      </c>
      <c r="E25" s="146" t="s">
        <v>29</v>
      </c>
      <c r="F25" s="146" t="s">
        <v>13</v>
      </c>
      <c r="G25" s="9" t="s">
        <v>14</v>
      </c>
      <c r="H25" s="155"/>
      <c r="I25" s="97"/>
      <c r="J25" s="160" t="s">
        <v>69</v>
      </c>
    </row>
    <row r="26" s="5" customFormat="1" ht="27.75" customHeight="1">
      <c r="A26" s="154"/>
      <c r="B26" s="285" t="s">
        <f>_xlfn.CONCAT("巴西H5上线 (",TEXT(C26,"yyyy/mm/dd hh:mm:ss"),") 更新内容：",CHAR(10),J26)</f>
        <v>70</v>
      </c>
      <c r="C26" s="156" t="n">
        <v>45701.708333333336</v>
      </c>
      <c r="D26" s="151" t="s">
        <v>44</v>
      </c>
      <c r="E26" s="146" t="s">
        <v>29</v>
      </c>
      <c r="F26" s="146" t="s">
        <v>13</v>
      </c>
      <c r="G26" s="9" t="s">
        <v>14</v>
      </c>
      <c r="H26" s="155"/>
      <c r="I26" s="97"/>
      <c r="J26" s="160" t="s">
        <v>71</v>
      </c>
    </row>
    <row r="27" s="5" customFormat="1" ht="41.25" customHeight="1">
      <c r="A27" s="154"/>
      <c r="B27" s="286" t="s">
        <f>_xlfn.CONCAT("巴西H5上线 (",TEXT(C27,"yyyy/mm/dd hh:mm:ss"),") 更新内容：",CHAR(10),J27)</f>
        <v>72</v>
      </c>
      <c r="C27" s="158" t="n">
        <v>45701.625</v>
      </c>
      <c r="D27" s="148" t="s">
        <v>73</v>
      </c>
      <c r="E27" s="146" t="s">
        <v>12</v>
      </c>
      <c r="F27" s="146" t="s">
        <v>13</v>
      </c>
      <c r="G27" s="9" t="s">
        <v>41</v>
      </c>
      <c r="H27" s="155"/>
      <c r="I27" s="97"/>
      <c r="J27" s="160" t="s">
        <v>74</v>
      </c>
    </row>
    <row r="28" s="5" customFormat="1" ht="27.75" customHeight="1">
      <c r="A28" s="154"/>
      <c r="B28" s="287" t="s">
        <f>_xlfn.CONCAT("巴西H5上线 (",TEXT(C28,"yyyy/mm/dd hh:mm:ss"),") 更新内容：",CHAR(10),J28)</f>
        <v>75</v>
      </c>
      <c r="C28" s="164" t="n">
        <v>45700.805555555555</v>
      </c>
      <c r="D28" s="165" t="s">
        <v>76</v>
      </c>
      <c r="E28" s="146" t="s">
        <v>12</v>
      </c>
      <c r="F28" s="146" t="s">
        <v>13</v>
      </c>
      <c r="G28" s="9" t="s">
        <v>41</v>
      </c>
      <c r="H28" s="155"/>
      <c r="I28" s="97"/>
      <c r="J28" s="160" t="s">
        <v>77</v>
      </c>
    </row>
    <row r="29" s="5" customFormat="1" ht="27.75" customHeight="1">
      <c r="A29" s="154"/>
      <c r="B29" s="288" t="s">
        <f>_xlfn.CONCAT("巴西H5上线 (",TEXT(C29,"yyyy/mm/dd hh:mm:ss"),") 更新内容：",CHAR(10),J29)</f>
        <v>78</v>
      </c>
      <c r="C29" s="147" t="n">
        <v>45699.729166666664</v>
      </c>
      <c r="D29" s="161" t="s">
        <v>79</v>
      </c>
      <c r="E29" s="146" t="s">
        <v>12</v>
      </c>
      <c r="F29" s="146" t="s">
        <v>13</v>
      </c>
      <c r="G29" s="9" t="s">
        <v>41</v>
      </c>
      <c r="H29" s="155"/>
      <c r="I29" s="97"/>
      <c r="J29" s="160" t="s">
        <v>80</v>
      </c>
    </row>
    <row r="30" s="5" customFormat="1" ht="27.75" customHeight="1">
      <c r="A30" s="154"/>
      <c r="B30" s="289" t="s">
        <f>_xlfn.CONCAT("巴西H5上线 (",TEXT(C30,"yyyy/mm/dd hh:mm:ss"),") 更新内容：",CHAR(10),J30)</f>
        <v>81</v>
      </c>
      <c r="C30" s="150" t="n">
        <v>45698.686111111114</v>
      </c>
      <c r="D30" s="162" t="s">
        <v>82</v>
      </c>
      <c r="E30" s="146" t="s">
        <v>29</v>
      </c>
      <c r="F30" s="146" t="s">
        <v>13</v>
      </c>
      <c r="G30" s="9" t="s">
        <v>14</v>
      </c>
      <c r="H30" s="155"/>
      <c r="I30" s="97"/>
      <c r="J30" s="160" t="s">
        <v>83</v>
      </c>
    </row>
    <row r="31" s="5" customFormat="1" ht="27.75" customHeight="1">
      <c r="A31" s="154"/>
      <c r="B31" s="290" t="s">
        <f>_xlfn.CONCAT("巴西H5上线 (",TEXT(C31,"yyyy/mm/dd hh:mm:ss"),") 更新内容：",CHAR(10),J31)</f>
        <v>84</v>
      </c>
      <c r="C31" s="156" t="n">
        <v>45695.6875</v>
      </c>
      <c r="D31" s="162" t="s">
        <v>85</v>
      </c>
      <c r="E31" s="9" t="s">
        <v>36</v>
      </c>
      <c r="F31" s="146" t="s">
        <v>13</v>
      </c>
      <c r="G31" s="9" t="s">
        <v>14</v>
      </c>
      <c r="H31" s="155"/>
      <c r="I31" s="97"/>
      <c r="J31" s="160" t="s">
        <v>86</v>
      </c>
    </row>
    <row r="32" s="5" customFormat="1" ht="27.75" customHeight="1">
      <c r="A32" s="154"/>
      <c r="B32" s="291" t="s">
        <f>_xlfn.CONCAT("巴西H5上线 (",TEXT(C32,"yyyy/mm/dd hh:mm:ss"),") 更新内容：",CHAR(10),J32)</f>
        <v>87</v>
      </c>
      <c r="C32" s="156" t="n">
        <v>45694.60277777778</v>
      </c>
      <c r="D32" s="151" t="s">
        <v>17</v>
      </c>
      <c r="E32" s="152" t="s">
        <v>29</v>
      </c>
      <c r="F32" s="9" t="s">
        <v>88</v>
      </c>
      <c r="G32" s="9" t="s">
        <v>14</v>
      </c>
      <c r="H32" s="155"/>
      <c r="I32" s="97"/>
      <c r="J32" s="160" t="s">
        <v>89</v>
      </c>
    </row>
    <row r="33" s="5" customFormat="1" ht="27.75" customHeight="1">
      <c r="A33" s="154"/>
      <c r="B33" s="292" t="s">
        <f>_xlfn.CONCAT("巴西H5上线 (",TEXT(C33,"yyyy/mm/dd hh:mm:ss"),") 更新内容：",CHAR(10),J33)</f>
        <v>90</v>
      </c>
      <c r="C33" s="156" t="n">
        <v>45680.708333333336</v>
      </c>
      <c r="D33" s="151" t="s">
        <v>17</v>
      </c>
      <c r="E33" s="146" t="s">
        <v>29</v>
      </c>
      <c r="F33" s="9" t="s">
        <v>88</v>
      </c>
      <c r="G33" s="9" t="s">
        <v>14</v>
      </c>
      <c r="H33" s="155"/>
      <c r="I33" s="97"/>
      <c r="J33" s="160" t="s">
        <v>91</v>
      </c>
    </row>
    <row r="34" s="5" customFormat="1" ht="41.25" customHeight="1">
      <c r="A34" s="154"/>
      <c r="B34" s="293" t="s">
        <f>_xlfn.CONCAT("巴西H5上线 (",TEXT(C34,"yyyy/mm/dd hh:mm:ss"),") 更新内容：",CHAR(10),J34)</f>
        <v>92</v>
      </c>
      <c r="C34" s="158" t="n">
        <v>45680.68958333333</v>
      </c>
      <c r="D34" s="148" t="s">
        <v>93</v>
      </c>
      <c r="E34" s="146" t="s">
        <v>12</v>
      </c>
      <c r="F34" s="9" t="s">
        <v>88</v>
      </c>
      <c r="G34" s="9" t="s">
        <v>14</v>
      </c>
      <c r="H34" s="155"/>
      <c r="I34" s="97"/>
      <c r="J34" s="160" t="s">
        <v>94</v>
      </c>
    </row>
    <row r="35" s="5" customFormat="1" ht="27.75" customHeight="1">
      <c r="A35" s="154"/>
      <c r="B35" s="294" t="s">
        <f>_xlfn.CONCAT("巴西H5上线 (",TEXT(C35,"yyyy/mm/dd hh:mm:ss"),") 更新内容：",CHAR(10),J35)</f>
        <v>95</v>
      </c>
      <c r="C35" s="158" t="n">
        <v>45678.666666666664</v>
      </c>
      <c r="D35" s="148" t="s">
        <v>17</v>
      </c>
      <c r="E35" s="146" t="s">
        <v>12</v>
      </c>
      <c r="F35" s="9" t="s">
        <v>88</v>
      </c>
      <c r="G35" s="9" t="s">
        <v>14</v>
      </c>
      <c r="H35" s="155"/>
      <c r="I35" s="97"/>
      <c r="J35" s="160" t="s">
        <v>96</v>
      </c>
    </row>
    <row r="36" s="5" customFormat="1" ht="41.25" customHeight="1">
      <c r="A36" s="154"/>
      <c r="B36" s="295" t="s">
        <f>_xlfn.CONCAT("巴西H5上线 (",TEXT(C36,"yyyy/mm/dd hh:mm:ss"),") 更新内容：",CHAR(10),J36)</f>
        <v>97</v>
      </c>
      <c r="C36" s="158" t="n">
        <v>45677.61111111111</v>
      </c>
      <c r="D36" s="148" t="s">
        <v>17</v>
      </c>
      <c r="E36" s="146" t="s">
        <v>36</v>
      </c>
      <c r="F36" s="9" t="s">
        <v>13</v>
      </c>
      <c r="G36" s="9" t="s">
        <v>14</v>
      </c>
      <c r="H36" s="155"/>
      <c r="I36" s="97"/>
      <c r="J36" s="160" t="s">
        <v>98</v>
      </c>
    </row>
    <row r="37" s="5" customFormat="1" ht="27.75" customHeight="1">
      <c r="A37" s="154"/>
      <c r="B37" s="296" t="s">
        <f>_xlfn.CONCAT("巴西H5上线 (",TEXT(C37,"yyyy/mm/dd hh:mm:ss"),") 更新内容：",CHAR(10),J37)</f>
        <v>99</v>
      </c>
      <c r="C37" s="158" t="n">
        <v>45674.6875</v>
      </c>
      <c r="D37" s="148" t="s">
        <v>85</v>
      </c>
      <c r="E37" s="146" t="s">
        <v>36</v>
      </c>
      <c r="F37" s="9" t="s">
        <v>13</v>
      </c>
      <c r="G37" s="9" t="s">
        <v>14</v>
      </c>
      <c r="H37" s="155"/>
      <c r="I37" s="97"/>
      <c r="J37" s="160" t="s">
        <v>100</v>
      </c>
    </row>
    <row r="38" s="5" customFormat="1" ht="27.75" customHeight="1">
      <c r="A38" s="154"/>
      <c r="B38" s="297" t="s">
        <f>_xlfn.CONCAT("巴西H5上线 (",TEXT(C38,"yyyy/mm/dd hh:mm:ss"),") 更新内容：",CHAR(10),J38)</f>
        <v>101</v>
      </c>
      <c r="C38" s="158" t="n">
        <v>45674.625</v>
      </c>
      <c r="D38" s="148" t="s">
        <v>102</v>
      </c>
      <c r="E38" s="146" t="s">
        <v>12</v>
      </c>
      <c r="F38" s="9" t="s">
        <v>13</v>
      </c>
      <c r="G38" s="9" t="s">
        <v>14</v>
      </c>
      <c r="H38" s="155"/>
      <c r="I38" s="97"/>
      <c r="J38" s="160" t="s">
        <v>103</v>
      </c>
    </row>
    <row r="39" s="5" customFormat="1" ht="27.75" customHeight="1">
      <c r="A39" s="154"/>
      <c r="B39" s="298" t="s">
        <f>_xlfn.CONCAT("巴西H5上线 (",TEXT(C39,"yyyy/mm/dd hh:mm:ss"),") 更新内容：",CHAR(10),J39)</f>
        <v>104</v>
      </c>
      <c r="C39" s="158" t="n">
        <v>45673.479166666664</v>
      </c>
      <c r="D39" s="148" t="s">
        <v>44</v>
      </c>
      <c r="E39" s="146" t="s">
        <v>12</v>
      </c>
      <c r="F39" s="9" t="s">
        <v>13</v>
      </c>
      <c r="G39" s="9" t="s">
        <v>14</v>
      </c>
      <c r="H39" s="155"/>
      <c r="I39" s="97"/>
      <c r="J39" s="157" t="s">
        <v>105</v>
      </c>
    </row>
    <row r="40" s="5" customFormat="1" ht="27.75" customHeight="1">
      <c r="A40" s="154"/>
      <c r="B40" s="299" t="s">
        <f>_xlfn.CONCAT("巴西H5上线 (",TEXT(C40,"yyyy/mm/dd hh:mm:ss"),") 更新内容：",CHAR(10),"1、裂变提款限制提示语修改为当地语言")</f>
        <v>106</v>
      </c>
      <c r="C40" s="158" t="n">
        <v>45670.666666666664</v>
      </c>
      <c r="D40" s="148" t="s">
        <v>17</v>
      </c>
      <c r="E40" s="146" t="s">
        <v>12</v>
      </c>
      <c r="F40" s="9" t="s">
        <v>13</v>
      </c>
      <c r="G40" s="9" t="s">
        <v>14</v>
      </c>
      <c r="H40" s="155"/>
      <c r="I40" s="97"/>
    </row>
    <row r="41" s="5" customFormat="1" ht="27.75" customHeight="1">
      <c r="A41" s="154"/>
      <c r="B41" s="300" t="s">
        <f>_xlfn.CONCAT("巴西H5上线 (",TEXT(C41,"yyyy/mm/dd hh:mm:ss"),") 更新内容：",CHAR(10),"1、新增PP游戏＊18")</f>
        <v>107</v>
      </c>
      <c r="C41" s="158" t="n">
        <v>45668.7916666666</v>
      </c>
      <c r="D41" s="161" t="s">
        <v>108</v>
      </c>
      <c r="E41" s="146" t="s">
        <v>109</v>
      </c>
      <c r="F41" s="9" t="s">
        <v>13</v>
      </c>
      <c r="G41" s="9" t="s">
        <v>14</v>
      </c>
      <c r="H41" s="155"/>
      <c r="I41" s="97"/>
    </row>
    <row r="42" s="5" customFormat="1" ht="27.75" customHeight="1">
      <c r="A42" s="154"/>
      <c r="B42" s="301" t="s">
        <f>_xlfn.CONCAT("巴西H5上线 (",TEXT(C42,"yyyy/mm/dd hh:mm:ss"),") 更新内容：",CHAR(10),"1、引导用户绑定TG账号全号段放开")</f>
        <v>110</v>
      </c>
      <c r="C42" s="156" t="n">
        <v>45666.819444444445</v>
      </c>
      <c r="D42" s="99" t="s">
        <v>44</v>
      </c>
      <c r="E42" s="146" t="s">
        <v>109</v>
      </c>
      <c r="F42" s="9" t="s">
        <v>13</v>
      </c>
      <c r="G42" s="9" t="s">
        <v>14</v>
      </c>
      <c r="H42" s="155"/>
      <c r="I42" s="97"/>
    </row>
    <row r="43" s="5" customFormat="1" ht="27.75" customHeight="1">
      <c r="A43" s="154"/>
      <c r="B43" s="302" t="s">
        <f>_xlfn.CONCAT("巴西H5上线 (",TEXT(C43,"yyyy/mm/dd hh:mm:ss"),") 更新内容：",CHAR(10),"1. 全量发布 修复与uc连接异常断开，重连过程中，写分等记录丢失情况")</f>
        <v>111</v>
      </c>
      <c r="C43" s="158" t="n">
        <v>45666.708333333336</v>
      </c>
      <c r="D43" s="159" t="s">
        <v>17</v>
      </c>
      <c r="E43" s="146" t="s">
        <v>29</v>
      </c>
      <c r="F43" s="9" t="s">
        <v>13</v>
      </c>
      <c r="G43" s="9" t="s">
        <v>14</v>
      </c>
      <c r="H43" s="155"/>
      <c r="I43" s="97"/>
    </row>
    <row r="44" s="5" customFormat="1" ht="27.75" customHeight="1">
      <c r="A44" s="154"/>
      <c r="B44" s="303" t="s">
        <f>_xlfn.CONCAT("巴西H5上线 (",TEXT(C44,"yyyy/mm/dd hh:mm:ss"),") 更新内容：",CHAR(10),"1. 修复轮盘游戏转动显示错位问题")</f>
        <v>112</v>
      </c>
      <c r="C44" s="156" t="n">
        <v>45664.69097222222</v>
      </c>
      <c r="D44" s="148" t="s">
        <v>76</v>
      </c>
      <c r="E44" s="146" t="s">
        <v>29</v>
      </c>
      <c r="F44" s="9" t="s">
        <v>13</v>
      </c>
      <c r="G44" s="9" t="s">
        <v>14</v>
      </c>
      <c r="H44" s="155"/>
      <c r="I44" s="97"/>
    </row>
    <row r="45" s="5" customFormat="1" ht="41.25" customHeight="1">
      <c r="A45" s="154"/>
      <c r="B45" s="304" t="s">
        <f>_xlfn.CONCAT("巴西H5上线 (",TEXT(C45,"yyyy/mm/dd hh:mm:ss"),") 更新内容：",CHAR(10),"1、 大R客服bug：修复用户点击大R客服宣传弹窗图片不进入客服的问题
2、 救济金入口图更换：原展示每日可领取3次误导用户，改为每日领取1次")</f>
        <v>113</v>
      </c>
      <c r="C45" s="158" t="n">
        <v>45664.57986111111</v>
      </c>
      <c r="D45" s="148" t="s">
        <v>114</v>
      </c>
      <c r="E45" s="146" t="s">
        <v>12</v>
      </c>
      <c r="F45" s="9" t="s">
        <v>13</v>
      </c>
      <c r="G45" s="9" t="s">
        <v>14</v>
      </c>
      <c r="H45" s="155"/>
      <c r="I45" s="97"/>
    </row>
    <row r="46" s="5" customFormat="1" ht="27.75" customHeight="1">
      <c r="A46" s="154"/>
      <c r="B46" s="305" t="s">
        <f>_xlfn.CONCAT("巴西H5上线 (",TEXT(C46,"yyyy/mm/dd hh:mm:ss"),") 更新内容：",CHAR(10),"1、 修复新人引导进去游戏，退出后 loading 没有关掉的问题")</f>
        <v>115</v>
      </c>
      <c r="C46" s="158" t="n">
        <v>45661.7402777777</v>
      </c>
      <c r="D46" s="148" t="s">
        <v>116</v>
      </c>
      <c r="E46" s="146" t="s">
        <v>29</v>
      </c>
      <c r="F46" s="9" t="s">
        <v>13</v>
      </c>
      <c r="G46" s="9" t="s">
        <v>14</v>
      </c>
      <c r="H46" s="155"/>
      <c r="I46" s="97"/>
    </row>
    <row r="47" s="5" customFormat="1" ht="27.75" customHeight="1">
      <c r="A47" s="154"/>
      <c r="B47" s="306" t="s">
        <f>_xlfn.CONCAT("巴西H5上线 (",TEXT(C47,"yyyy/mm/dd hh:mm:ss"),") 更新内容：",CHAR(10),"1、booma777 修正 pwa 的渠道")</f>
        <v>117</v>
      </c>
      <c r="C47" s="158" t="n">
        <v>45661.7402777777</v>
      </c>
      <c r="D47" s="148" t="s">
        <v>116</v>
      </c>
      <c r="E47" s="146" t="s">
        <v>29</v>
      </c>
      <c r="F47" s="9" t="s">
        <v>13</v>
      </c>
      <c r="G47" s="9" t="s">
        <v>14</v>
      </c>
      <c r="H47" s="155"/>
      <c r="I47" s="97"/>
    </row>
    <row r="48" s="5" customFormat="1" ht="27.75" customHeight="1">
      <c r="A48" s="154"/>
      <c r="B48" s="307" t="s">
        <f>_xlfn.CONCAT("巴西H5上线 (",TEXT(C48,"yyyy/mm/dd hh:mm:ss"),") 更新内容：",CHAR(10),"1. 新增PP游戏 * 12")</f>
        <v>118</v>
      </c>
      <c r="C48" s="158" t="n">
        <v>45660.875</v>
      </c>
      <c r="D48" s="148" t="s">
        <v>108</v>
      </c>
      <c r="E48" s="146" t="s">
        <v>36</v>
      </c>
      <c r="F48" s="9" t="s">
        <v>13</v>
      </c>
      <c r="G48" s="9" t="s">
        <v>14</v>
      </c>
      <c r="H48" s="155"/>
      <c r="I48" s="97"/>
    </row>
    <row r="49" s="5" customFormat="1" ht="27.75" customHeight="1">
      <c r="A49" s="154"/>
      <c r="B49" s="308" t="s">
        <f>_xlfn.CONCAT("巴西H5上线 (",TEXT(C49,"yyyy/mm/dd hh:mm:ss"),") 更新内容：",CHAR(10),"1、修复crazy777游戏4次double成功后，只能获得第三次double奖励的bug")</f>
        <v>119</v>
      </c>
      <c r="C49" s="158" t="n">
        <v>45660.7291666666</v>
      </c>
      <c r="D49" s="148" t="s">
        <v>11</v>
      </c>
      <c r="E49" s="146" t="s">
        <v>29</v>
      </c>
      <c r="F49" s="9" t="s">
        <v>13</v>
      </c>
      <c r="G49" s="9" t="s">
        <v>14</v>
      </c>
      <c r="H49" s="155"/>
      <c r="I49" s="97"/>
    </row>
    <row r="50" s="5" customFormat="1" ht="27.75" customHeight="1">
      <c r="A50" s="154"/>
      <c r="B50" s="309" t="s">
        <f>_xlfn.CONCAT("巴西H5上线 (",TEXT(C50,"yyyy/mm/dd hh:mm:ss"),") 更新内容：",CHAR(10),"1、Google SEO 优化测试")</f>
        <v>120</v>
      </c>
      <c r="C50" s="45" t="n">
        <v>45659.82638888889</v>
      </c>
      <c r="D50" s="151" t="s">
        <v>73</v>
      </c>
      <c r="E50" s="146" t="s">
        <v>109</v>
      </c>
      <c r="F50" s="9" t="s">
        <v>13</v>
      </c>
      <c r="G50" s="9" t="s">
        <v>14</v>
      </c>
      <c r="H50" s="155"/>
      <c r="I50" s="97"/>
    </row>
    <row r="51" s="5" customFormat="1" ht="27.75" customHeight="1">
      <c r="A51" s="154"/>
      <c r="B51" s="310" t="s">
        <f>_xlfn.CONCAT("巴西H5上线 (",TEXT(C51,"yyyy/mm/dd hh:mm:ss"),") 更新内容：",CHAR(10),"1、boom777域名订阅与上报")</f>
        <v>121</v>
      </c>
      <c r="C51" s="45" t="n">
        <v>45659.708333333336</v>
      </c>
      <c r="D51" s="148" t="s">
        <v>17</v>
      </c>
      <c r="E51" s="146" t="s">
        <v>109</v>
      </c>
      <c r="F51" s="9" t="s">
        <v>13</v>
      </c>
      <c r="G51" s="9" t="s">
        <v>14</v>
      </c>
      <c r="H51" s="155"/>
      <c r="I51" s="97"/>
    </row>
    <row r="52" s="5" customFormat="1" ht="27.75" customHeight="1">
      <c r="A52" s="154"/>
      <c r="B52" s="311" t="s">
        <f>_xlfn.CONCAT("巴西H5上线 (",TEXT(C52,"yyyy/mm/dd hh:mm:ss"),") 更新内容：",CHAR(10),"1、修复PG游戏余额不足时，刷新界面出现身金异常的bug。")</f>
        <v>122</v>
      </c>
      <c r="C52" s="45" t="n">
        <v>45659.708333333336</v>
      </c>
      <c r="D52" s="312" t="s">
        <v>123</v>
      </c>
      <c r="E52" s="146" t="s">
        <v>29</v>
      </c>
      <c r="F52" s="9" t="s">
        <v>13</v>
      </c>
      <c r="G52" s="9" t="s">
        <v>14</v>
      </c>
      <c r="H52" s="155"/>
      <c r="I52" s="97"/>
    </row>
    <row r="53" s="5" customFormat="1" ht="27.75" customHeight="1">
      <c r="A53" s="154"/>
      <c r="B53" s="313" t="s">
        <f>_xlfn.CONCAT("巴西H5上线 (",TEXT(C53,"yyyy/mm/dd hh:mm:ss"),") 更新内容：",CHAR(10),"1、添加booma777自研子游戏加载图")</f>
        <v>124</v>
      </c>
      <c r="C53" s="147" t="n">
        <v>45659.60208333333</v>
      </c>
      <c r="D53" s="144" t="s">
        <v>44</v>
      </c>
      <c r="E53" s="9" t="s">
        <v>109</v>
      </c>
      <c r="F53" s="9" t="s">
        <v>13</v>
      </c>
      <c r="G53" s="9" t="s">
        <v>14</v>
      </c>
      <c r="H53" s="155"/>
      <c r="I53" s="97"/>
    </row>
    <row r="54" s="5" customFormat="1" ht="41.25" customHeight="1">
      <c r="A54" s="154"/>
      <c r="B54" s="314" t="s">
        <f>_xlfn.CONCAT("巴西H5上线 (",TEXT(C54,"yyyy/mm/dd hh:mm:ss"),") 更新内容：",CHAR(10),"1、新增PP游戏 * 18")</f>
        <v>125</v>
      </c>
      <c r="C54" s="147" t="n">
        <v>45656.6666666666</v>
      </c>
      <c r="D54" s="315" t="s">
        <v>126</v>
      </c>
      <c r="E54" s="9" t="s">
        <v>36</v>
      </c>
      <c r="F54" s="9" t="s">
        <v>13</v>
      </c>
      <c r="G54" s="9" t="s">
        <v>14</v>
      </c>
      <c r="H54" s="155"/>
      <c r="I54" s="97"/>
    </row>
    <row r="55" s="5" customFormat="1" ht="41.25" customHeight="1">
      <c r="A55" s="154"/>
      <c r="B55" s="316" t="s">
        <f>_xlfn.CONCAT("巴西H5上线 (",TEXT(C55,"yyyy/mm/dd hh:mm:ss"),") 更新内容：",CHAR(10),"1、修复游戏中时偶现大厅背景音乐的bug
2、登录页改造，直接访问时取消返回按钮")</f>
        <v>127</v>
      </c>
      <c r="C55" s="147" t="n">
        <v>45652.6944444444</v>
      </c>
      <c r="D55" s="144" t="s">
        <v>73</v>
      </c>
      <c r="E55" s="9" t="s">
        <v>29</v>
      </c>
      <c r="F55" s="9" t="s">
        <v>13</v>
      </c>
      <c r="G55" s="9" t="s">
        <v>14</v>
      </c>
      <c r="H55" s="155"/>
      <c r="I55" s="97"/>
    </row>
    <row r="56" s="5" customFormat="1" ht="41.25" customHeight="1">
      <c r="A56" s="154"/>
      <c r="B56" s="317" t="s">
        <f>_xlfn.CONCAT("巴西H5上线 (",TEXT(C56,"yyyy/mm/dd hh:mm:ss"),") 更新内容：",CHAR(10),"1、PWA域名风控bug修复（切换域名失效）
2、巴西游戏提款增加多个提款方式（CPF/PHONE/EMAIL)")</f>
        <v>128</v>
      </c>
      <c r="C56" s="147" t="n">
        <v>45651.6597222222</v>
      </c>
      <c r="D56" s="144" t="s">
        <v>73</v>
      </c>
      <c r="E56" s="9" t="s">
        <v>29</v>
      </c>
      <c r="F56" s="9" t="s">
        <v>13</v>
      </c>
      <c r="G56" s="9" t="s">
        <v>14</v>
      </c>
      <c r="H56" s="155"/>
      <c r="I56" s="97"/>
    </row>
    <row r="57" s="5" customFormat="1" ht="27.75" customHeight="1">
      <c r="A57" s="154"/>
      <c r="B57" s="318" t="s">
        <f>_xlfn.CONCAT("巴西H5上线 (",TEXT(C57,"yyyy/mm/dd hh:mm:ss"),") 更新内容：",CHAR(10),"1、新增PG游戏 * 8")</f>
        <v>129</v>
      </c>
      <c r="C57" s="147" t="n">
        <v>45651.4930555555</v>
      </c>
      <c r="D57" s="319" t="s">
        <v>130</v>
      </c>
      <c r="E57" s="9" t="s">
        <v>36</v>
      </c>
      <c r="F57" s="9" t="s">
        <v>13</v>
      </c>
      <c r="G57" s="9" t="s">
        <v>14</v>
      </c>
      <c r="H57" s="155"/>
      <c r="I57" s="97"/>
    </row>
    <row r="58" s="5" customFormat="1" ht="54.75" customHeight="1">
      <c r="A58" s="154"/>
      <c r="B58" s="320" t="s">
        <f>_xlfn.CONCAT("巴西H5上线 (",TEXT(C58,"yyyy/mm/dd hh:mm:ss"),") 更新内容：",CHAR(10),"1. JACKPOT 提款逻辑优化，加入更多提款资产值计算
2. 诱导任务增加5.0分段。新用户第三档任务流水要求翻倍
3. 大厅3.0版本修复跳转外链邮件类型添加处理逻辑")</f>
        <v>131</v>
      </c>
      <c r="C58" s="147" t="n">
        <v>45650.8340277777</v>
      </c>
      <c r="D58" s="9" t="s">
        <v>44</v>
      </c>
      <c r="E58" s="9" t="s">
        <v>12</v>
      </c>
      <c r="F58" s="9" t="s">
        <v>13</v>
      </c>
      <c r="G58" s="9" t="s">
        <v>41</v>
      </c>
      <c r="H58" s="155"/>
      <c r="I58" s="97"/>
    </row>
    <row r="59" s="5" customFormat="1" ht="41.25" customHeight="1">
      <c r="A59" s="154"/>
      <c r="B59" s="321" t="s">
        <f>_xlfn.CONCAT("巴西H5上线 (",TEXT(C59,"yyyy/mm/dd hh:mm:ss"),") 更新内容：",CHAR(10),"1、新增PP游戏 * 9")</f>
        <v>132</v>
      </c>
      <c r="C59" s="147" t="n">
        <v>45646.7291666666</v>
      </c>
      <c r="D59" s="322" t="s">
        <v>126</v>
      </c>
      <c r="E59" s="9" t="s">
        <v>36</v>
      </c>
      <c r="F59" s="9" t="s">
        <v>13</v>
      </c>
      <c r="G59" s="9" t="s">
        <v>14</v>
      </c>
      <c r="H59" s="155"/>
      <c r="I59" s="97"/>
    </row>
    <row r="60" s="5" customFormat="1" ht="54.75" customHeight="1">
      <c r="A60" s="22"/>
      <c r="B60" s="323" t="s">
        <f>_xlfn.CONCAT("巴西H5上线 (",TEXT(C60,"yyyy/mm/dd hh:mm:ss"),") 更新内容：",CHAR(10),"1、修复引导次日登录弹框被互导弹框覆盖的问题
2、信任度优化全量上线
3、IOS投放H5BR88渠道，首次注册时收藏弹窗不弹出")</f>
        <v>133</v>
      </c>
      <c r="C60" s="150" t="n">
        <v>45644.8125</v>
      </c>
      <c r="D60" s="324" t="s">
        <v>134</v>
      </c>
      <c r="E60" s="152" t="s">
        <v>109</v>
      </c>
      <c r="F60" s="144" t="s">
        <v>13</v>
      </c>
      <c r="G60" s="153" t="s">
        <v>41</v>
      </c>
      <c r="H60" s="125" t="s">
        <v>135</v>
      </c>
      <c r="I60" s="97"/>
    </row>
    <row r="61" s="5" customFormat="1" ht="27.75" customHeight="1">
      <c r="A61" s="22"/>
      <c r="B61" s="325" t="s">
        <f>_xlfn.CONCAT("巴西H5上线 (",TEXT(C61,"yyyy/mm/dd hh:mm:ss"),") 更新内容：",CHAR(10),"1、PG多房间合并方案，全部PG游戏上线")</f>
        <v>136</v>
      </c>
      <c r="C61" s="147" t="n">
        <v>45644.8125</v>
      </c>
      <c r="D61" s="148" t="s">
        <v>17</v>
      </c>
      <c r="E61" s="146" t="s">
        <v>36</v>
      </c>
      <c r="F61" s="9" t="s">
        <v>13</v>
      </c>
      <c r="G61" s="94" t="s">
        <v>14</v>
      </c>
      <c r="H61" s="125"/>
      <c r="I61" s="97"/>
    </row>
    <row r="62" s="5" customFormat="1" ht="27.75" customHeight="1">
      <c r="A62" s="22"/>
      <c r="B62" s="326" t="s">
        <f>_xlfn.CONCAT("巴西H5上线 (",TEXT(C62,"yyyy/mm/dd hh:mm:ss"),") 更新内容：",CHAR(10),"1、修复游戏登录服务或坐下服务数据异常导致卡在大厅加载界面的问题。")</f>
        <v>137</v>
      </c>
      <c r="C62" s="147" t="n">
        <v>45644.8125</v>
      </c>
      <c r="D62" s="148" t="s">
        <v>76</v>
      </c>
      <c r="E62" s="146" t="s">
        <v>36</v>
      </c>
      <c r="F62" s="9" t="s">
        <v>13</v>
      </c>
      <c r="G62" s="94" t="s">
        <v>14</v>
      </c>
      <c r="H62" s="125"/>
      <c r="I62" s="97"/>
    </row>
    <row r="63" s="5" customFormat="1" ht="27.75" customHeight="1">
      <c r="A63" s="22"/>
      <c r="B63" s="327" t="s">
        <f>_xlfn.CONCAT("巴西H5上线 (",TEXT(C63,"yyyy/mm/dd hh:mm:ss"),") 更新内容：",CHAR(10),"1、KWAI互导功能拓展到所有H5渠道")</f>
        <v>138</v>
      </c>
      <c r="C63" s="143" t="n">
        <v>45643.6875</v>
      </c>
      <c r="D63" s="144" t="s">
        <v>73</v>
      </c>
      <c r="E63" s="9" t="s">
        <v>36</v>
      </c>
      <c r="F63" s="9" t="s">
        <v>13</v>
      </c>
      <c r="G63" s="94" t="s">
        <v>41</v>
      </c>
      <c r="H63" s="125"/>
      <c r="I63" s="97"/>
    </row>
    <row r="64" s="5" customFormat="1" ht="41.25" customHeight="1">
      <c r="A64" s="22"/>
      <c r="B64" s="328" t="s">
        <f>_xlfn.CONCAT("巴西H5上线 (",TEXT(C64,"yyyy/mm/dd hh:mm:ss"),") 更新内容：",CHAR(10),"1、发财龙游戏免费模式断线后，20秒内重连会连接上免费模式，不会被清除免费模式数据")</f>
        <v>139</v>
      </c>
      <c r="C64" s="91" t="n">
        <v>45641.78472222222</v>
      </c>
      <c r="D64" s="9" t="s">
        <v>76</v>
      </c>
      <c r="E64" s="9" t="s">
        <v>36</v>
      </c>
      <c r="F64" s="9" t="s">
        <v>13</v>
      </c>
      <c r="G64" s="94" t="s">
        <v>14</v>
      </c>
      <c r="H64" s="125"/>
      <c r="I64" s="97"/>
    </row>
    <row r="65" s="5" customFormat="1" ht="27.75" customHeight="1">
      <c r="A65" s="22"/>
      <c r="B65" s="329" t="s">
        <f>_xlfn.CONCAT("巴西H5上线 (",TEXT(C65,"yyyy/mm/dd hh:mm:ss"),") 更新内容：",CHAR(10),"1、修复发财龙倍数显示异常问题")</f>
        <v>140</v>
      </c>
      <c r="C65" s="91" t="n">
        <v>45641.78472222222</v>
      </c>
      <c r="D65" s="9" t="s">
        <v>76</v>
      </c>
      <c r="E65" s="9" t="s">
        <v>36</v>
      </c>
      <c r="F65" s="9" t="s">
        <v>13</v>
      </c>
      <c r="G65" s="94" t="s">
        <v>14</v>
      </c>
      <c r="H65" s="125"/>
      <c r="I65" s="97"/>
    </row>
    <row r="66" s="5" customFormat="1" ht="27.75" customHeight="1">
      <c r="A66" s="22"/>
      <c r="B66" s="330" t="s">
        <f>_xlfn.CONCAT("巴西H5上线 (",TEXT(C66,"yyyy/mm/dd hh:mm:ss"),") 更新内容：",CHAR(10),"1、长按桌面图标的快捷菜单中，跳转客服链接修改为配置")</f>
        <v>141</v>
      </c>
      <c r="C66" s="91" t="n">
        <v>45639.875</v>
      </c>
      <c r="D66" s="331" t="s">
        <v>142</v>
      </c>
      <c r="E66" s="9" t="s">
        <v>109</v>
      </c>
      <c r="F66" s="9" t="s">
        <v>13</v>
      </c>
      <c r="G66" s="94" t="s">
        <v>14</v>
      </c>
      <c r="H66" s="125"/>
      <c r="I66" s="97"/>
    </row>
    <row r="67" s="5" customFormat="1" ht="41.25" customHeight="1">
      <c r="A67" s="22"/>
      <c r="B67" s="332" t="s">
        <f>_xlfn.CONCAT("巴西H5上线 (",TEXT(C67,"yyyy/mm/dd hh:mm:ss"),") 更新内容：",CHAR(10),"1、水果机，野牛游戏免费模式断线后，20秒内重连会连接上免费模式，不会被清除免费模式数据。")</f>
        <v>143</v>
      </c>
      <c r="C67" s="91" t="n">
        <v>45639.75</v>
      </c>
      <c r="D67" s="333" t="s">
        <v>142</v>
      </c>
      <c r="E67" s="9" t="s">
        <v>109</v>
      </c>
      <c r="F67" s="9" t="s">
        <v>13</v>
      </c>
      <c r="G67" s="94" t="s">
        <v>14</v>
      </c>
      <c r="H67" s="125"/>
      <c r="I67" s="97"/>
    </row>
    <row r="68" s="5" customFormat="1" ht="41.25" customHeight="1">
      <c r="A68" s="22"/>
      <c r="B68" s="334" t="s">
        <f>_xlfn.CONCAT("巴西H5上线 (",TEXT(C68,"yyyy/mm/dd hh:mm:ss"),") 更新内容：",CHAR(10),"1、新增PP游戏 * 29")</f>
        <v>144</v>
      </c>
      <c r="C68" s="91" t="n">
        <v>45639.71388888889</v>
      </c>
      <c r="D68" s="335" t="s">
        <v>145</v>
      </c>
      <c r="E68" s="9" t="s">
        <v>36</v>
      </c>
      <c r="F68" s="9" t="s">
        <v>13</v>
      </c>
      <c r="G68" s="94" t="s">
        <v>14</v>
      </c>
      <c r="H68" s="125"/>
      <c r="I68" s="97"/>
    </row>
    <row r="69" s="5" customFormat="1" ht="41.25" customHeight="1">
      <c r="A69" s="22"/>
      <c r="B69" s="336" t="s">
        <f>_xlfn.CONCAT("巴西H5上线 (",TEXT(C69,"yyyy/mm/dd hh:mm:ss"),") 更新内容：",CHAR(10),"1、修复h5brmain渠道登出后返回仍然为登录状态的bug
2、修复jackpot抽奖后抽奖次数不更新bug")</f>
        <v>146</v>
      </c>
      <c r="C69" s="91" t="n">
        <v>45638.625</v>
      </c>
      <c r="D69" s="9" t="s">
        <v>73</v>
      </c>
      <c r="E69" s="9" t="s">
        <v>109</v>
      </c>
      <c r="F69" s="9" t="s">
        <v>13</v>
      </c>
      <c r="G69" s="94" t="s">
        <v>14</v>
      </c>
      <c r="H69" s="125"/>
      <c r="I69" s="97"/>
    </row>
    <row r="70" s="5" customFormat="1" ht="41.25" customHeight="1">
      <c r="A70" s="22"/>
      <c r="B70" s="337" t="s">
        <f>_xlfn.CONCAT("巴西H5上线 (",TEXT(C70,"yyyy/mm/dd hh:mm:ss"),") 更新内容：",CHAR(10),"1、客服修改为OA机器人
2、jackpot 新增提款失败错误类型（打回身金）")</f>
        <v>147</v>
      </c>
      <c r="C70" s="91" t="n">
        <v>45638.69305555556</v>
      </c>
      <c r="D70" s="9" t="s">
        <v>73</v>
      </c>
      <c r="E70" s="9" t="s">
        <v>109</v>
      </c>
      <c r="F70" s="9" t="s">
        <v>13</v>
      </c>
      <c r="G70" s="94" t="s">
        <v>14</v>
      </c>
      <c r="H70" s="125"/>
      <c r="I70" s="97"/>
    </row>
    <row r="71" s="5" customFormat="1" ht="27.75" customHeight="1">
      <c r="A71" s="22"/>
      <c r="B71" s="338" t="s">
        <f>_xlfn.CONCAT("巴西H5上线 (",TEXT(C71,"yyyy/mm/dd hh:mm:ss"),") 更新内容：",CHAR(10),"1、客户端客服接入客服OA")</f>
        <v>148</v>
      </c>
      <c r="C71" s="91" t="n">
        <v>45637.71875</v>
      </c>
      <c r="D71" s="9" t="s">
        <v>116</v>
      </c>
      <c r="E71" s="9" t="s">
        <v>109</v>
      </c>
      <c r="F71" s="9" t="s">
        <v>13</v>
      </c>
      <c r="G71" s="94" t="s">
        <v>14</v>
      </c>
      <c r="H71" s="125"/>
      <c r="I71" s="97"/>
    </row>
    <row r="72" s="5" customFormat="1" ht="41.25" customHeight="1">
      <c r="A72" s="22"/>
      <c r="B72" s="339" t="s">
        <f>_xlfn.CONCAT("巴西H5上线 (",TEXT(C72,"yyyy/mm/dd hh:mm:ss"),") 更新内容：",CHAR(10),"1、PG多房间合并方案上线5款游戏 1)忍者小浣熊;2)超级高尔夫;3)江山美景图;4)钞级表情包;5)元素精灵")</f>
        <v>149</v>
      </c>
      <c r="C72" s="91" t="n">
        <v>45637.75</v>
      </c>
      <c r="D72" s="9" t="s">
        <v>17</v>
      </c>
      <c r="E72" s="9" t="s">
        <v>36</v>
      </c>
      <c r="F72" s="9" t="s">
        <v>13</v>
      </c>
      <c r="G72" s="94" t="s">
        <v>14</v>
      </c>
      <c r="H72" s="125"/>
      <c r="I72" s="97"/>
    </row>
    <row r="73" s="5" customFormat="1" ht="27.75" customHeight="1">
      <c r="A73" s="22"/>
      <c r="B73" s="340" t="s">
        <f>_xlfn.CONCAT("巴西H5上线 (",TEXT(C73,"yyyy/mm/dd hh:mm:ss"),") 更新内容：",CHAR(10),"新增引导次日登录的弹窗从尾号23开放到全号段")</f>
        <v>150</v>
      </c>
      <c r="C73" s="91" t="n">
        <v>45636.604166666664</v>
      </c>
      <c r="D73" s="9" t="s">
        <v>17</v>
      </c>
      <c r="E73" s="9" t="s">
        <v>109</v>
      </c>
      <c r="F73" s="9" t="s">
        <v>13</v>
      </c>
      <c r="G73" s="94" t="s">
        <v>41</v>
      </c>
      <c r="H73" s="125"/>
      <c r="I73" s="97"/>
    </row>
    <row r="74" s="5" customFormat="1" ht="27.75" customHeight="1">
      <c r="A74" s="22"/>
      <c r="B74" s="341" t="s">
        <f>_xlfn.CONCAT("巴西H5上线 (",TEXT(C74,"yyyy/mm/dd hh:mm:ss"),") 更新内容：",CHAR(10),"修复PP所有子游戏，IOS手机没有音效及背景音乐的问题")</f>
        <v>151</v>
      </c>
      <c r="C74" s="91" t="n">
        <v>45636.40972222222</v>
      </c>
      <c r="D74" s="9" t="s">
        <v>76</v>
      </c>
      <c r="E74" s="9" t="s">
        <v>29</v>
      </c>
      <c r="F74" s="9" t="s">
        <v>13</v>
      </c>
      <c r="G74" s="94" t="s">
        <v>14</v>
      </c>
      <c r="H74" s="125"/>
      <c r="I74" s="97"/>
    </row>
    <row r="75" s="5" customFormat="1" ht="54.75" customHeight="1">
      <c r="A75" s="22"/>
      <c r="B75" s="342" t="s">
        <f>_xlfn.CONCAT("巴西H5上线 (",TEXT(C75,"yyyy/mm/dd hh:mm:ss"),") 更新内容：",CHAR(10),"1、新注册用户新增视频+信任（仅限尾号7）
2、新注册用户弹框可关闭
3、用户条款增加重置内容")</f>
        <v>152</v>
      </c>
      <c r="C75" s="91" t="n">
        <v>45635.802083333336</v>
      </c>
      <c r="D75" s="343" t="s">
        <v>145</v>
      </c>
      <c r="E75" s="9" t="s">
        <v>109</v>
      </c>
      <c r="F75" s="9" t="s">
        <v>13</v>
      </c>
      <c r="G75" s="94" t="s">
        <v>41</v>
      </c>
      <c r="H75" s="125" t="s">
        <v>153</v>
      </c>
      <c r="I75" s="97"/>
    </row>
    <row r="76" s="5" customFormat="1" ht="41.25" customHeight="1">
      <c r="A76" s="22"/>
      <c r="B76" s="344" t="s">
        <f>_xlfn.CONCAT("巴西H5上线 (",TEXT(C76,"yyyy/mm/dd hh:mm:ss"),") 更新内容：",CHAR(10),"TG群分享裂变功能，从仅开放尾号 9 开放全网")</f>
        <v>154</v>
      </c>
      <c r="C76" s="91" t="n">
        <v>45635.729166666664</v>
      </c>
      <c r="D76" s="345" t="s">
        <v>145</v>
      </c>
      <c r="E76" s="9" t="s">
        <v>109</v>
      </c>
      <c r="F76" s="9" t="s">
        <v>13</v>
      </c>
      <c r="G76" s="94" t="s">
        <v>41</v>
      </c>
      <c r="H76" s="6"/>
      <c r="I76" s="97"/>
    </row>
    <row r="77" s="5" customFormat="1" ht="41.25" customHeight="1">
      <c r="A77" s="22"/>
      <c r="B77" s="346" t="s">
        <f>_xlfn.CONCAT("巴西H5上线 (",TEXT(C77,"yyyy/mm/dd hh:mm:ss"),") 更新内容：",CHAR(10),"1、新增pp游戏 * 28")</f>
        <v>155</v>
      </c>
      <c r="C77" s="91" t="n">
        <v>45632.8125</v>
      </c>
      <c r="D77" s="347" t="s">
        <v>145</v>
      </c>
      <c r="E77" s="9" t="s">
        <v>36</v>
      </c>
      <c r="F77" s="9" t="s">
        <v>13</v>
      </c>
      <c r="G77" s="94" t="s">
        <v>14</v>
      </c>
      <c r="H77" s="6"/>
      <c r="I77" s="97"/>
    </row>
    <row r="78" s="5" customFormat="1" ht="27.75" customHeight="1">
      <c r="A78" s="22"/>
      <c r="B78" s="348" t="s">
        <f>_xlfn.CONCAT("巴西H5上线 (",TEXT(C78,"yyyy/mm/dd hh:mm:ss"),") 更新内容：",CHAR(10),"1、更新kwai投放互导产品：H5BR7BMAIN_001 改为为 H5BR84")</f>
        <v>156</v>
      </c>
      <c r="C78" s="91" t="n">
        <v>45632.680555555555</v>
      </c>
      <c r="D78" s="9" t="s">
        <v>44</v>
      </c>
      <c r="E78" s="9" t="s">
        <v>109</v>
      </c>
      <c r="F78" s="9" t="s">
        <v>13</v>
      </c>
      <c r="G78" s="94" t="s">
        <v>41</v>
      </c>
      <c r="H78" s="6"/>
      <c r="I78" s="97"/>
    </row>
    <row r="79" s="5" customFormat="1" ht="41.25" customHeight="1">
      <c r="A79" s="22"/>
      <c r="B79" s="349" t="s">
        <f>_xlfn.CONCAT("巴西H5上线 (",TEXT(C79,"yyyy/mm/dd hh:mm:ss"),") 更新内容：",CHAR(10),"1、TG群裂变分享列表的刷新时间修改为0.5小时
2、新增子游戏入口图资源上传")</f>
        <v>157</v>
      </c>
      <c r="C79" s="91" t="n">
        <v>45632.680555555555</v>
      </c>
      <c r="D79" s="9" t="s">
        <v>44</v>
      </c>
      <c r="E79" s="9" t="s">
        <v>109</v>
      </c>
      <c r="F79" s="9" t="s">
        <v>13</v>
      </c>
      <c r="G79" s="94" t="s">
        <v>14</v>
      </c>
      <c r="H79" s="6"/>
      <c r="I79" s="97"/>
    </row>
    <row r="80" s="5" customFormat="1" ht="27.75" customHeight="1">
      <c r="A80" s="22"/>
      <c r="B80" s="350" t="s">
        <f>_xlfn.CONCAT("巴西H5上线 (",TEXT(C80,"yyyy/mm/dd hh:mm:ss"),") 更新内容：",CHAR(10),"引导加入频道加强曝光优化")</f>
        <v>158</v>
      </c>
      <c r="C80" s="91" t="n">
        <v>45629.7638888888</v>
      </c>
      <c r="D80" s="9" t="s">
        <v>44</v>
      </c>
      <c r="E80" s="9" t="s">
        <v>109</v>
      </c>
      <c r="F80" s="9" t="s">
        <v>13</v>
      </c>
      <c r="G80" s="94" t="s">
        <v>41</v>
      </c>
      <c r="H80" s="6"/>
      <c r="I80" s="97"/>
    </row>
    <row r="81" s="5" customFormat="1" ht="27.75" customHeight="1">
      <c r="A81" s="22"/>
      <c r="B81" s="351" t="s">
        <f>_xlfn.CONCAT("巴西H5上线 (",TEXT(C81,"yyyy/mm/dd hh:mm:ss"),") 更新内容：",CHAR(10),"1、PG，PP游戏历史记录数据中添加回合数据内容，方便定位问题。")</f>
        <v>159</v>
      </c>
      <c r="C81" s="91" t="n">
        <v>45630.6875</v>
      </c>
      <c r="D81" s="352" t="s">
        <v>123</v>
      </c>
      <c r="E81" s="9" t="s">
        <v>12</v>
      </c>
      <c r="F81" s="9" t="s">
        <v>13</v>
      </c>
      <c r="G81" s="94" t="s">
        <v>14</v>
      </c>
      <c r="H81" s="6"/>
      <c r="I81" s="97"/>
    </row>
    <row r="82" s="5" customFormat="1" ht="41.25" customHeight="1">
      <c r="A82" s="22"/>
      <c r="B82" s="353" t="s">
        <f>_xlfn.CONCAT("巴西H5上线 (",TEXT(C82,"yyyy/mm/dd hh:mm:ss"),") 更新内容：",CHAR(10),"1、加强引导用户加入频道的曝光
2、增加TG群裂变埋点所需的参数")</f>
        <v>160</v>
      </c>
      <c r="C82" s="91" t="n">
        <v>45629.7638888888</v>
      </c>
      <c r="D82" s="9" t="s">
        <v>17</v>
      </c>
      <c r="E82" s="9" t="s">
        <v>109</v>
      </c>
      <c r="F82" s="9" t="s">
        <v>13</v>
      </c>
      <c r="G82" s="94" t="s">
        <v>41</v>
      </c>
      <c r="H82" s="6"/>
      <c r="I82" s="97"/>
    </row>
    <row r="83" s="5" customFormat="1" ht="27.75" customHeight="1">
      <c r="A83" s="22"/>
      <c r="B83" s="354" t="s">
        <f>_xlfn.CONCAT("巴西H5上线 (",TEXT(C83,"yyyy/mm/dd hh:mm:ss"),") 更新内容：",CHAR(10),"1、WhatsApp指定玩家号码库更新")</f>
        <v>161</v>
      </c>
      <c r="C83" s="91" t="n">
        <v>45993.5972222222</v>
      </c>
      <c r="D83" s="9" t="s">
        <v>17</v>
      </c>
      <c r="E83" s="9" t="s">
        <v>109</v>
      </c>
      <c r="F83" s="9" t="s">
        <v>13</v>
      </c>
      <c r="G83" s="94" t="s">
        <v>14</v>
      </c>
      <c r="H83" s="6"/>
      <c r="I83" s="97"/>
    </row>
    <row r="84" s="5" customFormat="1" ht="41.25" customHeight="1">
      <c r="A84" s="22"/>
      <c r="B84" s="355" t="s">
        <f>_xlfn.CONCAT("巴西H5上线 (",TEXT(C84,"yyyy/mm/dd hh:mm:ss"),") 更新内容：",CHAR(10),"1、kwai投放互导（积分墙）
【影响范围】：7bslot、777ganhar、777rodadas、play.7bslot")</f>
        <v>162</v>
      </c>
      <c r="C84" s="91" t="n">
        <v>45628.729166666664</v>
      </c>
      <c r="D84" s="9" t="s">
        <v>73</v>
      </c>
      <c r="E84" s="9" t="s">
        <v>109</v>
      </c>
      <c r="F84" s="9" t="s">
        <v>13</v>
      </c>
      <c r="G84" s="94" t="s">
        <v>41</v>
      </c>
      <c r="H84" s="6"/>
      <c r="I84" s="97"/>
    </row>
    <row r="85" s="5" customFormat="1" ht="39" customHeight="1">
      <c r="A85" s="22"/>
      <c r="B85" s="356" t="s">
        <f>_xlfn.CONCAT("巴西H5上线 (",TEXT(C87,"yyyy/mm/dd hh:mm:ss"),") 更新内容：",CHAR(10),"1、自研子游戏加载页logo跟随不同渠道变化")</f>
        <v>163</v>
      </c>
      <c r="C85" s="91" t="n">
        <v>45628.729166666664</v>
      </c>
      <c r="D85" s="9" t="s">
        <v>44</v>
      </c>
      <c r="E85" s="9" t="s">
        <v>109</v>
      </c>
      <c r="F85" s="9" t="s">
        <v>13</v>
      </c>
      <c r="G85" s="94" t="s">
        <v>14</v>
      </c>
      <c r="H85" s="6"/>
      <c r="I85" s="97"/>
    </row>
    <row r="86" s="5" customFormat="1" ht="39" customHeight="1">
      <c r="A86" s="22"/>
      <c r="B86" s="357" t="s">
        <f>_xlfn.CONCAT("巴西H5上线 (",TEXT(C87,"yyyy/mm/dd hh:mm:ss"),") 更新内容：",CHAR(10),"1、新pp游戏 * 21 上线")</f>
        <v>164</v>
      </c>
      <c r="C86" s="91" t="n">
        <v>45625.791666666664</v>
      </c>
      <c r="D86" s="214" t="s">
        <v>165</v>
      </c>
      <c r="E86" s="9" t="s">
        <v>29</v>
      </c>
      <c r="F86" s="9" t="s">
        <v>13</v>
      </c>
      <c r="G86" s="94" t="s">
        <v>14</v>
      </c>
      <c r="H86" s="6"/>
      <c r="I86" s="97"/>
    </row>
    <row r="87" s="5" customFormat="1" ht="39" customHeight="1">
      <c r="A87" s="22"/>
      <c r="B87" s="358" t="s">
        <f>_xlfn.CONCAT("巴西H5上线 (",TEXT(C87,"yyyy/mm/dd hh:mm:ss"),") 更新内容：",CHAR(10),"1.WhatsApp裂变新增群分享裂变
【影响范围】：7Bslot，仅ID尾号为9可见")</f>
        <v>166</v>
      </c>
      <c r="C87" s="91" t="n">
        <v>45624.80416666667</v>
      </c>
      <c r="D87" s="9" t="s">
        <v>17</v>
      </c>
      <c r="E87" s="9" t="s">
        <v>29</v>
      </c>
      <c r="F87" s="9" t="s">
        <v>13</v>
      </c>
      <c r="G87" s="94" t="s">
        <v>41</v>
      </c>
      <c r="H87" s="6"/>
      <c r="I87" s="97"/>
    </row>
    <row r="88" s="5" customFormat="1" ht="39" customHeight="1">
      <c r="A88" s="22"/>
      <c r="B88" s="359" t="s">
        <f>_xlfn.CONCAT("巴西H5上线 (",TEXT(C88,"yyyy/mm/dd hh:mm:ss"),") 更新内容：",CHAR(10),"、修复2款pg游戏（发财树、忍者小浣熊）在购买免费模式后，重新进房间会卡住的问题")</f>
        <v>167</v>
      </c>
      <c r="C88" s="91" t="n">
        <v>45624.666666666664</v>
      </c>
      <c r="D88" s="9" t="s">
        <v>17</v>
      </c>
      <c r="E88" s="9" t="s">
        <v>29</v>
      </c>
      <c r="F88" s="9" t="s">
        <v>13</v>
      </c>
      <c r="G88" s="94" t="s">
        <v>14</v>
      </c>
      <c r="H88" s="6"/>
      <c r="I88" s="97"/>
    </row>
    <row r="89" s="5" customFormat="1" ht="39" customHeight="1">
      <c r="A89" s="22"/>
      <c r="B89" s="360" t="s">
        <f>_xlfn.CONCAT("巴西H5上线 (",TEXT(C89,"yyyy/mm/dd hh:mm:ss"),") 更新内容：",CHAR(10),"1、修复轮盘子游戏快速点击转动导致的数值闪现和错位问题")</f>
        <v>168</v>
      </c>
      <c r="C89" s="91" t="n">
        <v>45623.864583333336</v>
      </c>
      <c r="D89" s="9" t="s">
        <v>76</v>
      </c>
      <c r="E89" s="9" t="s">
        <v>29</v>
      </c>
      <c r="F89" s="9" t="s">
        <v>13</v>
      </c>
      <c r="G89" s="94" t="s">
        <v>14</v>
      </c>
      <c r="H89" s="6"/>
      <c r="I89" s="97"/>
    </row>
    <row r="90" s="5" customFormat="1" ht="33" customHeight="1">
      <c r="A90" s="22"/>
      <c r="B90" s="361" t="s">
        <v>169</v>
      </c>
      <c r="C90" s="91" t="n">
        <v>45622.770833333336</v>
      </c>
      <c r="D90" s="9" t="s">
        <v>11</v>
      </c>
      <c r="E90" s="9" t="s">
        <v>29</v>
      </c>
      <c r="F90" s="9" t="s">
        <v>13</v>
      </c>
      <c r="G90" s="94" t="s">
        <v>14</v>
      </c>
      <c r="H90" s="6"/>
      <c r="I90" s="97"/>
    </row>
    <row r="91" s="5" customFormat="1" ht="33" customHeight="1">
      <c r="A91" s="22" t="n">
        <v>147</v>
      </c>
      <c r="B91" s="362" t="s">
        <v>170</v>
      </c>
      <c r="C91" s="13" t="n">
        <v>45621.72222222222</v>
      </c>
      <c r="D91" s="9" t="s">
        <v>73</v>
      </c>
      <c r="E91" s="214" t="s">
        <v>29</v>
      </c>
      <c r="F91" s="214" t="s">
        <v>13</v>
      </c>
      <c r="G91" s="95" t="s">
        <v>14</v>
      </c>
      <c r="H91" s="6"/>
      <c r="I91" s="97"/>
    </row>
    <row r="92" s="5" customFormat="1" ht="33" customHeight="1">
      <c r="A92" s="22" t="n">
        <v>146</v>
      </c>
      <c r="B92" s="363" t="s">
        <v>171</v>
      </c>
      <c r="C92" s="13" t="n">
        <v>45619.708333333336</v>
      </c>
      <c r="D92" s="214" t="s">
        <v>165</v>
      </c>
      <c r="E92" s="214" t="s">
        <v>36</v>
      </c>
      <c r="F92" s="214" t="s">
        <v>13</v>
      </c>
      <c r="G92" s="95" t="s">
        <v>14</v>
      </c>
      <c r="H92" s="6"/>
      <c r="I92" s="97"/>
    </row>
    <row r="93" s="5" customFormat="1" ht="33" customHeight="1">
      <c r="A93" s="22" t="n">
        <v>145</v>
      </c>
      <c r="B93" s="364" t="s">
        <v>172</v>
      </c>
      <c r="C93" s="13" t="n">
        <v>45619.680555555555</v>
      </c>
      <c r="D93" s="9" t="s">
        <v>76</v>
      </c>
      <c r="E93" s="214" t="s">
        <v>29</v>
      </c>
      <c r="F93" s="214" t="s">
        <v>13</v>
      </c>
      <c r="G93" s="95" t="s">
        <v>14</v>
      </c>
      <c r="H93" s="6"/>
      <c r="I93" s="97"/>
    </row>
    <row r="94" s="5" customFormat="1" ht="27.75" customHeight="1">
      <c r="A94" s="22" t="n">
        <v>144</v>
      </c>
      <c r="B94" s="365" t="s">
        <v>173</v>
      </c>
      <c r="C94" s="13" t="n">
        <v>45618.61111111111</v>
      </c>
      <c r="D94" s="214" t="s">
        <v>116</v>
      </c>
      <c r="E94" s="214" t="s">
        <v>109</v>
      </c>
      <c r="F94" s="214" t="s">
        <v>13</v>
      </c>
      <c r="G94" s="95" t="s">
        <v>14</v>
      </c>
      <c r="H94" s="6"/>
      <c r="I94" s="97"/>
    </row>
    <row r="95" s="5" customFormat="1" ht="41.25" customHeight="1">
      <c r="A95" s="214" t="n">
        <v>143</v>
      </c>
      <c r="B95" s="366" t="s">
        <v>174</v>
      </c>
      <c r="C95" s="13" t="n">
        <v>45618.631944444445</v>
      </c>
      <c r="D95" s="214" t="s">
        <v>17</v>
      </c>
      <c r="E95" s="214" t="s">
        <v>109</v>
      </c>
      <c r="F95" s="214" t="s">
        <v>88</v>
      </c>
      <c r="G95" s="95" t="s">
        <v>41</v>
      </c>
      <c r="H95" s="16" t="s">
        <v>175</v>
      </c>
      <c r="I95" s="97"/>
    </row>
    <row r="96" s="5" customFormat="1" ht="27.75" customHeight="1">
      <c r="A96" s="214" t="n">
        <v>142</v>
      </c>
      <c r="B96" s="367" t="s">
        <v>176</v>
      </c>
      <c r="C96" s="13" t="n">
        <v>45617.81805555556</v>
      </c>
      <c r="D96" s="214" t="s">
        <v>116</v>
      </c>
      <c r="E96" s="214" t="s">
        <v>109</v>
      </c>
      <c r="F96" s="214" t="s">
        <v>13</v>
      </c>
      <c r="G96" s="95" t="s">
        <v>14</v>
      </c>
      <c r="H96" s="16"/>
      <c r="I96" s="97"/>
    </row>
    <row r="97" s="5" customFormat="1" ht="27.75" customHeight="1">
      <c r="A97" s="214" t="n">
        <v>141</v>
      </c>
      <c r="B97" s="368" t="s">
        <v>177</v>
      </c>
      <c r="C97" s="13" t="n">
        <v>45617.8125</v>
      </c>
      <c r="D97" s="214" t="s">
        <v>44</v>
      </c>
      <c r="E97" s="214" t="s">
        <v>109</v>
      </c>
      <c r="F97" s="214" t="s">
        <v>13</v>
      </c>
      <c r="G97" s="95" t="s">
        <v>14</v>
      </c>
      <c r="H97" s="16"/>
      <c r="I97" s="97"/>
    </row>
    <row r="98" s="5" customFormat="1" ht="27.75" customHeight="1">
      <c r="A98" s="214" t="n">
        <v>140</v>
      </c>
      <c r="B98" s="369" t="s">
        <v>178</v>
      </c>
      <c r="C98" s="13" t="n">
        <v>45616.7708333333</v>
      </c>
      <c r="D98" s="214" t="s">
        <v>11</v>
      </c>
      <c r="E98" s="214" t="s">
        <v>109</v>
      </c>
      <c r="F98" s="214" t="s">
        <v>88</v>
      </c>
      <c r="G98" s="95" t="s">
        <v>14</v>
      </c>
      <c r="H98" s="16"/>
      <c r="I98" s="97"/>
    </row>
    <row r="99" s="5" customFormat="1" ht="27.75" customHeight="1">
      <c r="A99" s="214" t="n">
        <v>139</v>
      </c>
      <c r="B99" s="370" t="s">
        <v>179</v>
      </c>
      <c r="C99" s="13" t="n">
        <v>45616.74236111111</v>
      </c>
      <c r="D99" s="214" t="s">
        <v>76</v>
      </c>
      <c r="E99" s="214" t="s">
        <v>109</v>
      </c>
      <c r="F99" s="214" t="s">
        <v>13</v>
      </c>
      <c r="G99" s="95" t="s">
        <v>14</v>
      </c>
      <c r="H99" s="16"/>
      <c r="I99" s="97"/>
    </row>
    <row r="100" s="5" customFormat="1" ht="54.75" customHeight="1">
      <c r="A100" s="214" t="n">
        <v>138</v>
      </c>
      <c r="B100" s="371" t="s">
        <v>180</v>
      </c>
      <c r="C100" s="7" t="n">
        <v>45615.8200231481</v>
      </c>
      <c r="D100" s="9" t="s">
        <v>73</v>
      </c>
      <c r="E100" s="19" t="s">
        <v>109</v>
      </c>
      <c r="F100" s="19" t="s">
        <v>13</v>
      </c>
      <c r="G100" s="96" t="s">
        <v>41</v>
      </c>
      <c r="H100" s="372" t="s">
        <v>181</v>
      </c>
      <c r="I100" s="97"/>
    </row>
    <row r="101" s="5" customFormat="1" ht="41.25" customHeight="1">
      <c r="A101" s="214" t="n">
        <v>137</v>
      </c>
      <c r="B101" s="373" t="s">
        <v>182</v>
      </c>
      <c r="C101" s="7" t="n">
        <v>45614.833912037</v>
      </c>
      <c r="D101" s="9" t="s">
        <v>73</v>
      </c>
      <c r="E101" s="19" t="s">
        <v>109</v>
      </c>
      <c r="F101" s="19" t="s">
        <v>13</v>
      </c>
      <c r="G101" s="96" t="s">
        <v>14</v>
      </c>
      <c r="H101" s="16"/>
      <c r="I101" s="97"/>
    </row>
    <row r="102" s="5" customFormat="1" ht="27.75" customHeight="1">
      <c r="A102" s="214" t="n">
        <v>136</v>
      </c>
      <c r="B102" s="374" t="s">
        <v>183</v>
      </c>
      <c r="C102" s="7" t="n">
        <v>45613.7736226851</v>
      </c>
      <c r="D102" s="214" t="s">
        <v>116</v>
      </c>
      <c r="E102" s="214" t="s">
        <v>109</v>
      </c>
      <c r="F102" s="214" t="s">
        <v>13</v>
      </c>
      <c r="G102" s="95" t="s">
        <v>14</v>
      </c>
      <c r="H102" s="16"/>
      <c r="I102" s="97"/>
    </row>
    <row r="103" s="5" customFormat="1" ht="41.25" customHeight="1">
      <c r="A103" s="214" t="n">
        <v>135</v>
      </c>
      <c r="B103" s="375" t="s">
        <v>184</v>
      </c>
      <c r="C103" s="7" t="n">
        <v>45612.6810879629</v>
      </c>
      <c r="D103" s="214" t="s">
        <v>165</v>
      </c>
      <c r="E103" s="214" t="s">
        <v>36</v>
      </c>
      <c r="F103" s="214" t="s">
        <v>13</v>
      </c>
      <c r="G103" s="95" t="s">
        <v>14</v>
      </c>
      <c r="H103" s="16"/>
      <c r="I103" s="97"/>
    </row>
    <row r="104" s="5" customFormat="1" ht="27.75" customHeight="1">
      <c r="A104" s="214" t="n">
        <v>134</v>
      </c>
      <c r="B104" s="210" t="s">
        <v>185</v>
      </c>
      <c r="C104" s="7" t="n">
        <v>45611.6666666666</v>
      </c>
      <c r="D104" s="214" t="s">
        <v>186</v>
      </c>
      <c r="E104" s="214" t="s">
        <v>109</v>
      </c>
      <c r="F104" s="214" t="s">
        <v>13</v>
      </c>
      <c r="G104" s="95" t="s">
        <v>14</v>
      </c>
      <c r="H104" s="16"/>
      <c r="I104" s="97"/>
    </row>
    <row r="105" s="5" customFormat="1" ht="27.75" customHeight="1">
      <c r="A105" s="214" t="n">
        <v>133</v>
      </c>
      <c r="B105" s="210" t="s">
        <v>187</v>
      </c>
      <c r="C105" s="7" t="n">
        <v>45611.6666666666</v>
      </c>
      <c r="D105" s="214" t="s">
        <v>188</v>
      </c>
      <c r="E105" s="214" t="s">
        <v>109</v>
      </c>
      <c r="F105" s="214" t="s">
        <v>88</v>
      </c>
      <c r="G105" s="95" t="s">
        <v>14</v>
      </c>
      <c r="H105" s="16"/>
      <c r="I105" s="97"/>
    </row>
    <row r="106" s="5" customFormat="1" ht="54.75" customHeight="1">
      <c r="A106" s="214" t="n">
        <v>132</v>
      </c>
      <c r="B106" s="376" t="s">
        <v>189</v>
      </c>
      <c r="C106" s="7" t="n">
        <v>45610.7990162037</v>
      </c>
      <c r="D106" s="214" t="s">
        <v>76</v>
      </c>
      <c r="E106" s="214" t="s">
        <v>109</v>
      </c>
      <c r="F106" s="214" t="s">
        <v>13</v>
      </c>
      <c r="G106" s="95" t="s">
        <v>14</v>
      </c>
      <c r="H106" s="16"/>
      <c r="I106" s="97"/>
    </row>
    <row r="107" s="5" customFormat="1" ht="54.75" customHeight="1">
      <c r="A107" s="214" t="n">
        <v>131</v>
      </c>
      <c r="B107" s="377" t="s">
        <v>190</v>
      </c>
      <c r="C107" s="7" t="n">
        <v>45608.6215277777</v>
      </c>
      <c r="D107" s="9" t="s">
        <v>73</v>
      </c>
      <c r="E107" s="19" t="s">
        <v>12</v>
      </c>
      <c r="F107" s="19" t="s">
        <v>13</v>
      </c>
      <c r="G107" s="96" t="s">
        <v>14</v>
      </c>
      <c r="H107" s="16"/>
      <c r="I107" s="97"/>
    </row>
    <row r="108" ht="27.75" customHeight="1">
      <c r="A108" s="214" t="n">
        <v>130</v>
      </c>
      <c r="B108" s="378" t="s">
        <v>191</v>
      </c>
      <c r="C108" s="7" t="n">
        <v>45608.6458333333</v>
      </c>
      <c r="D108" s="214" t="s">
        <v>44</v>
      </c>
      <c r="E108" s="214" t="s">
        <v>109</v>
      </c>
      <c r="F108" s="214" t="s">
        <v>13</v>
      </c>
      <c r="G108" s="95" t="s">
        <v>14</v>
      </c>
      <c r="H108" s="46"/>
      <c r="I108" s="98"/>
      <c r="J108" s="213"/>
      <c r="K108" s="213"/>
      <c r="L108" s="213"/>
      <c r="M108" s="213"/>
      <c r="N108" s="213"/>
      <c r="O108" s="213"/>
      <c r="P108" s="213"/>
      <c r="Q108" s="213"/>
      <c r="R108" s="213"/>
      <c r="S108" s="213"/>
      <c r="T108" s="213"/>
      <c r="U108" s="213"/>
      <c r="V108" s="213"/>
      <c r="W108" s="213"/>
      <c r="X108" s="213"/>
      <c r="Y108" s="213"/>
      <c r="Z108" s="213"/>
      <c r="AA108" s="213"/>
      <c r="AB108" s="213"/>
      <c r="AC108" s="213"/>
      <c r="AD108" s="213"/>
      <c r="AE108" s="213"/>
      <c r="AF108" s="213"/>
      <c r="AG108" s="213"/>
      <c r="AH108" s="213"/>
      <c r="AI108" s="213"/>
      <c r="AJ108" s="213"/>
      <c r="AK108" s="213"/>
      <c r="AL108" s="213"/>
    </row>
    <row r="109" ht="27.75" customHeight="1">
      <c r="A109" s="214" t="n">
        <v>129</v>
      </c>
      <c r="B109" s="379" t="s">
        <v>192</v>
      </c>
      <c r="C109" s="7" t="n">
        <v>45607.639386574</v>
      </c>
      <c r="D109" s="214" t="s">
        <v>44</v>
      </c>
      <c r="E109" s="214" t="s">
        <v>109</v>
      </c>
      <c r="F109" s="214" t="s">
        <v>13</v>
      </c>
      <c r="G109" s="95" t="s">
        <v>14</v>
      </c>
      <c r="H109" s="46"/>
      <c r="I109" s="98"/>
      <c r="J109" s="213"/>
      <c r="K109" s="213"/>
      <c r="L109" s="213"/>
      <c r="M109" s="213"/>
      <c r="N109" s="213"/>
      <c r="O109" s="213"/>
      <c r="P109" s="213"/>
      <c r="Q109" s="213"/>
      <c r="R109" s="213"/>
      <c r="S109" s="213"/>
      <c r="T109" s="213"/>
      <c r="U109" s="213"/>
      <c r="V109" s="213"/>
      <c r="W109" s="213"/>
      <c r="X109" s="213"/>
      <c r="Y109" s="213"/>
      <c r="Z109" s="213"/>
      <c r="AA109" s="213"/>
      <c r="AB109" s="213"/>
      <c r="AC109" s="213"/>
      <c r="AD109" s="213"/>
      <c r="AE109" s="213"/>
      <c r="AF109" s="213"/>
      <c r="AG109" s="213"/>
      <c r="AH109" s="213"/>
      <c r="AI109" s="213"/>
      <c r="AJ109" s="213"/>
      <c r="AK109" s="213"/>
      <c r="AL109" s="213"/>
    </row>
    <row r="110" ht="27.75" customHeight="1">
      <c r="A110" s="214" t="n">
        <v>128</v>
      </c>
      <c r="B110" s="380" t="s">
        <v>193</v>
      </c>
      <c r="C110" s="7" t="n">
        <v>45604.7919328703</v>
      </c>
      <c r="D110" s="214" t="s">
        <v>114</v>
      </c>
      <c r="E110" s="214" t="s">
        <v>36</v>
      </c>
      <c r="F110" s="214" t="s">
        <v>13</v>
      </c>
      <c r="G110" s="95" t="s">
        <v>14</v>
      </c>
      <c r="H110" s="46"/>
      <c r="I110" s="98"/>
      <c r="J110" s="213"/>
      <c r="K110" s="213"/>
      <c r="L110" s="213"/>
      <c r="M110" s="213"/>
      <c r="N110" s="213"/>
      <c r="O110" s="213"/>
      <c r="P110" s="213"/>
      <c r="Q110" s="213"/>
      <c r="R110" s="213"/>
      <c r="S110" s="213"/>
      <c r="T110" s="213"/>
      <c r="U110" s="213"/>
      <c r="V110" s="213"/>
      <c r="W110" s="213"/>
      <c r="X110" s="213"/>
      <c r="Y110" s="213"/>
      <c r="Z110" s="213"/>
      <c r="AA110" s="213"/>
      <c r="AB110" s="213"/>
      <c r="AC110" s="213"/>
      <c r="AD110" s="213"/>
      <c r="AE110" s="213"/>
      <c r="AF110" s="213"/>
      <c r="AG110" s="213"/>
      <c r="AH110" s="213"/>
      <c r="AI110" s="213"/>
      <c r="AJ110" s="213"/>
      <c r="AK110" s="213"/>
      <c r="AL110" s="213"/>
    </row>
    <row r="111" ht="27.75" customHeight="1">
      <c r="A111" s="214" t="n">
        <v>127</v>
      </c>
      <c r="B111" s="381" t="s">
        <v>194</v>
      </c>
      <c r="C111" s="7" t="n">
        <v>45604.6427546296</v>
      </c>
      <c r="D111" s="214" t="s">
        <v>76</v>
      </c>
      <c r="E111" s="214" t="s">
        <v>109</v>
      </c>
      <c r="F111" s="214" t="s">
        <v>13</v>
      </c>
      <c r="G111" s="95" t="s">
        <v>14</v>
      </c>
      <c r="H111" s="46"/>
      <c r="I111" s="98"/>
      <c r="J111" s="213"/>
      <c r="K111" s="213"/>
      <c r="L111" s="213"/>
      <c r="M111" s="213"/>
      <c r="N111" s="213"/>
      <c r="O111" s="213"/>
      <c r="P111" s="213"/>
      <c r="Q111" s="213"/>
      <c r="R111" s="213"/>
      <c r="S111" s="213"/>
      <c r="T111" s="213"/>
      <c r="U111" s="213"/>
      <c r="V111" s="213"/>
      <c r="W111" s="213"/>
      <c r="X111" s="213"/>
      <c r="Y111" s="213"/>
      <c r="Z111" s="213"/>
      <c r="AA111" s="213"/>
      <c r="AB111" s="213"/>
      <c r="AC111" s="213"/>
      <c r="AD111" s="213"/>
      <c r="AE111" s="213"/>
      <c r="AF111" s="213"/>
      <c r="AG111" s="213"/>
      <c r="AH111" s="213"/>
      <c r="AI111" s="213"/>
      <c r="AJ111" s="213"/>
      <c r="AK111" s="213"/>
      <c r="AL111" s="213"/>
    </row>
    <row r="112" ht="41.25" customHeight="1">
      <c r="A112" s="214" t="n">
        <v>126</v>
      </c>
      <c r="B112" s="382" t="s">
        <v>195</v>
      </c>
      <c r="C112" s="7" t="n">
        <v>45603.8632060185</v>
      </c>
      <c r="D112" s="214" t="s">
        <v>116</v>
      </c>
      <c r="E112" s="214" t="s">
        <v>109</v>
      </c>
      <c r="F112" s="214" t="s">
        <v>13</v>
      </c>
      <c r="G112" s="95" t="s">
        <v>14</v>
      </c>
      <c r="H112" s="46"/>
      <c r="I112" s="98"/>
      <c r="J112" s="213"/>
      <c r="K112" s="213"/>
      <c r="L112" s="213"/>
      <c r="M112" s="213"/>
      <c r="N112" s="213"/>
      <c r="O112" s="213"/>
      <c r="P112" s="213"/>
      <c r="Q112" s="213"/>
      <c r="R112" s="213"/>
      <c r="S112" s="213"/>
      <c r="T112" s="213"/>
      <c r="U112" s="213"/>
      <c r="V112" s="213"/>
      <c r="W112" s="213"/>
      <c r="X112" s="213"/>
      <c r="Y112" s="213"/>
      <c r="Z112" s="213"/>
      <c r="AA112" s="213"/>
      <c r="AB112" s="213"/>
      <c r="AC112" s="213"/>
      <c r="AD112" s="213"/>
      <c r="AE112" s="213"/>
      <c r="AF112" s="213"/>
      <c r="AG112" s="213"/>
      <c r="AH112" s="213"/>
      <c r="AI112" s="213"/>
      <c r="AJ112" s="213"/>
      <c r="AK112" s="213"/>
      <c r="AL112" s="213"/>
    </row>
    <row r="113" ht="27.75" customHeight="1">
      <c r="A113" s="214" t="n">
        <v>125</v>
      </c>
      <c r="B113" s="383" t="s">
        <v>196</v>
      </c>
      <c r="C113" s="7" t="n">
        <v>45602.6809143518</v>
      </c>
      <c r="D113" s="214" t="s">
        <v>44</v>
      </c>
      <c r="E113" s="214" t="s">
        <v>12</v>
      </c>
      <c r="F113" s="214" t="s">
        <v>13</v>
      </c>
      <c r="G113" s="95" t="s">
        <v>14</v>
      </c>
      <c r="H113" s="46"/>
      <c r="I113" s="98"/>
      <c r="J113" s="213"/>
      <c r="K113" s="213"/>
      <c r="L113" s="213"/>
      <c r="M113" s="213"/>
      <c r="N113" s="213"/>
      <c r="O113" s="213"/>
      <c r="P113" s="213"/>
      <c r="Q113" s="213"/>
      <c r="R113" s="213"/>
      <c r="S113" s="213"/>
      <c r="T113" s="213"/>
      <c r="U113" s="213"/>
      <c r="V113" s="213"/>
      <c r="W113" s="213"/>
      <c r="X113" s="213"/>
      <c r="Y113" s="213"/>
      <c r="Z113" s="213"/>
      <c r="AA113" s="213"/>
      <c r="AB113" s="213"/>
      <c r="AC113" s="213"/>
      <c r="AD113" s="213"/>
      <c r="AE113" s="213"/>
      <c r="AF113" s="213"/>
      <c r="AG113" s="213"/>
      <c r="AH113" s="213"/>
      <c r="AI113" s="213"/>
      <c r="AJ113" s="213"/>
      <c r="AK113" s="213"/>
      <c r="AL113" s="213"/>
    </row>
    <row r="114" ht="18" customHeight="1">
      <c r="A114" s="214" t="n">
        <v>124</v>
      </c>
      <c r="B114" s="210" t="s">
        <v>197</v>
      </c>
      <c r="C114" s="7" t="n">
        <v>45601.84563657407</v>
      </c>
      <c r="D114" s="214" t="s">
        <v>44</v>
      </c>
      <c r="E114" s="214" t="s">
        <v>12</v>
      </c>
      <c r="F114" s="214" t="s">
        <v>13</v>
      </c>
      <c r="G114" s="95" t="s">
        <v>14</v>
      </c>
      <c r="H114" s="46"/>
      <c r="I114" s="98"/>
      <c r="J114" s="213"/>
      <c r="K114" s="213"/>
      <c r="L114" s="213"/>
      <c r="M114" s="213"/>
      <c r="N114" s="213"/>
      <c r="O114" s="213"/>
      <c r="P114" s="213"/>
      <c r="Q114" s="213"/>
      <c r="R114" s="213"/>
      <c r="S114" s="213"/>
      <c r="T114" s="213"/>
      <c r="U114" s="213"/>
      <c r="V114" s="213"/>
      <c r="W114" s="213"/>
      <c r="X114" s="213"/>
      <c r="Y114" s="213"/>
      <c r="Z114" s="213"/>
      <c r="AA114" s="213"/>
      <c r="AB114" s="213"/>
      <c r="AC114" s="213"/>
      <c r="AD114" s="213"/>
      <c r="AE114" s="213"/>
      <c r="AF114" s="213"/>
      <c r="AG114" s="213"/>
      <c r="AH114" s="213"/>
      <c r="AI114" s="213"/>
      <c r="AJ114" s="213"/>
      <c r="AK114" s="213"/>
      <c r="AL114" s="213"/>
    </row>
    <row r="115" ht="41.25" customHeight="1">
      <c r="A115" s="214" t="n">
        <v>123</v>
      </c>
      <c r="B115" s="384" t="s">
        <v>198</v>
      </c>
      <c r="C115" s="7" t="n">
        <v>45600.8359143518</v>
      </c>
      <c r="D115" s="214" t="s">
        <v>116</v>
      </c>
      <c r="E115" s="214" t="s">
        <v>109</v>
      </c>
      <c r="F115" s="214" t="s">
        <v>13</v>
      </c>
      <c r="G115" s="95" t="s">
        <v>14</v>
      </c>
      <c r="H115" s="46"/>
      <c r="I115" s="98"/>
      <c r="J115" s="213"/>
      <c r="K115" s="213"/>
      <c r="L115" s="213"/>
      <c r="M115" s="213"/>
      <c r="N115" s="213"/>
      <c r="O115" s="213"/>
      <c r="P115" s="213"/>
      <c r="Q115" s="213"/>
      <c r="R115" s="213"/>
      <c r="S115" s="213"/>
      <c r="T115" s="213"/>
      <c r="U115" s="213"/>
      <c r="V115" s="213"/>
      <c r="W115" s="213"/>
      <c r="X115" s="213"/>
      <c r="Y115" s="213"/>
      <c r="Z115" s="213"/>
      <c r="AA115" s="213"/>
      <c r="AB115" s="213"/>
      <c r="AC115" s="213"/>
      <c r="AD115" s="213"/>
      <c r="AE115" s="213"/>
      <c r="AF115" s="213"/>
      <c r="AG115" s="213"/>
      <c r="AH115" s="213"/>
      <c r="AI115" s="213"/>
      <c r="AJ115" s="213"/>
      <c r="AK115" s="213"/>
      <c r="AL115" s="213"/>
    </row>
    <row r="116" ht="27.75" customHeight="1">
      <c r="A116" s="214" t="n">
        <v>122</v>
      </c>
      <c r="B116" s="210" t="s">
        <v>199</v>
      </c>
      <c r="C116" s="7" t="n">
        <v>45598.7152777777</v>
      </c>
      <c r="D116" s="214" t="s">
        <v>76</v>
      </c>
      <c r="E116" s="214" t="s">
        <v>109</v>
      </c>
      <c r="F116" s="214" t="s">
        <v>13</v>
      </c>
      <c r="G116" s="214" t="s">
        <v>14</v>
      </c>
      <c r="H116" s="93"/>
      <c r="I116" s="214"/>
      <c r="J116" s="213"/>
      <c r="K116" s="213"/>
      <c r="L116" s="213"/>
      <c r="M116" s="213"/>
      <c r="N116" s="213"/>
      <c r="O116" s="213"/>
      <c r="P116" s="213"/>
      <c r="Q116" s="213"/>
      <c r="R116" s="213"/>
      <c r="S116" s="213"/>
      <c r="T116" s="213"/>
      <c r="U116" s="213"/>
      <c r="V116" s="213"/>
      <c r="W116" s="213"/>
      <c r="X116" s="213"/>
      <c r="Y116" s="213"/>
      <c r="Z116" s="213"/>
      <c r="AA116" s="213"/>
      <c r="AB116" s="213"/>
      <c r="AC116" s="213"/>
      <c r="AD116" s="213"/>
      <c r="AE116" s="213"/>
      <c r="AF116" s="213"/>
      <c r="AG116" s="213"/>
      <c r="AH116" s="213"/>
      <c r="AI116" s="213"/>
      <c r="AJ116" s="213"/>
      <c r="AK116" s="213"/>
      <c r="AL116" s="213"/>
    </row>
    <row r="117" ht="18" customHeight="1">
      <c r="A117" s="214" t="n">
        <v>121</v>
      </c>
      <c r="B117" s="210" t="s">
        <v>200</v>
      </c>
      <c r="C117" s="13" t="n">
        <v>45597.916666666664</v>
      </c>
      <c r="D117" s="214" t="s">
        <v>114</v>
      </c>
      <c r="E117" s="214" t="s">
        <v>36</v>
      </c>
      <c r="F117" s="214" t="s">
        <v>13</v>
      </c>
      <c r="G117" s="214" t="s">
        <v>14</v>
      </c>
      <c r="H117" s="46"/>
      <c r="I117" s="214"/>
      <c r="J117" s="213"/>
      <c r="K117" s="213"/>
      <c r="L117" s="213"/>
      <c r="M117" s="213"/>
      <c r="N117" s="213"/>
      <c r="O117" s="213"/>
      <c r="P117" s="213"/>
      <c r="Q117" s="213"/>
      <c r="R117" s="213"/>
      <c r="S117" s="213"/>
      <c r="T117" s="213"/>
      <c r="U117" s="213"/>
      <c r="V117" s="213"/>
      <c r="W117" s="213"/>
      <c r="X117" s="213"/>
      <c r="Y117" s="213"/>
      <c r="Z117" s="213"/>
      <c r="AA117" s="213"/>
      <c r="AB117" s="213"/>
      <c r="AC117" s="213"/>
      <c r="AD117" s="213"/>
      <c r="AE117" s="213"/>
      <c r="AF117" s="213"/>
      <c r="AG117" s="213"/>
      <c r="AH117" s="213"/>
      <c r="AI117" s="213"/>
      <c r="AJ117" s="213"/>
      <c r="AK117" s="213"/>
      <c r="AL117" s="213"/>
    </row>
    <row r="118" ht="41.25" customHeight="1">
      <c r="A118" s="214" t="n">
        <v>120</v>
      </c>
      <c r="B118" s="210" t="s">
        <v>201</v>
      </c>
      <c r="C118" s="13" t="n">
        <v>45597.6770833333</v>
      </c>
      <c r="D118" s="214" t="s">
        <v>17</v>
      </c>
      <c r="E118" s="214" t="s">
        <v>12</v>
      </c>
      <c r="F118" s="214" t="s">
        <v>88</v>
      </c>
      <c r="G118" s="214" t="s">
        <v>41</v>
      </c>
      <c r="H118" s="385" t="s">
        <v>202</v>
      </c>
      <c r="I118" s="214"/>
      <c r="J118" s="213"/>
      <c r="K118" s="213"/>
      <c r="L118" s="213"/>
      <c r="M118" s="213"/>
      <c r="N118" s="213"/>
      <c r="O118" s="213"/>
      <c r="P118" s="213"/>
      <c r="Q118" s="213"/>
      <c r="R118" s="213"/>
      <c r="S118" s="213"/>
      <c r="T118" s="213"/>
      <c r="U118" s="213"/>
      <c r="V118" s="213"/>
      <c r="W118" s="213"/>
      <c r="X118" s="213"/>
      <c r="Y118" s="213"/>
      <c r="Z118" s="213"/>
      <c r="AA118" s="213"/>
      <c r="AB118" s="213"/>
      <c r="AC118" s="213"/>
      <c r="AD118" s="213"/>
      <c r="AE118" s="213"/>
      <c r="AF118" s="213"/>
      <c r="AG118" s="213"/>
      <c r="AH118" s="213"/>
      <c r="AI118" s="213"/>
      <c r="AJ118" s="213"/>
      <c r="AK118" s="213"/>
      <c r="AL118" s="213"/>
    </row>
    <row r="119" ht="18" customHeight="1">
      <c r="A119" s="214" t="n">
        <v>119</v>
      </c>
      <c r="B119" s="210" t="s">
        <v>203</v>
      </c>
      <c r="C119" s="7" t="n">
        <v>45596.64858796296</v>
      </c>
      <c r="D119" s="214" t="s">
        <v>116</v>
      </c>
      <c r="E119" s="214" t="s">
        <v>109</v>
      </c>
      <c r="F119" s="214" t="s">
        <v>13</v>
      </c>
      <c r="G119" s="214" t="s">
        <v>14</v>
      </c>
      <c r="H119" s="46"/>
      <c r="I119" s="214"/>
      <c r="J119" s="213"/>
      <c r="K119" s="213"/>
      <c r="L119" s="213"/>
      <c r="M119" s="213"/>
      <c r="N119" s="213"/>
      <c r="O119" s="213"/>
      <c r="P119" s="213"/>
      <c r="Q119" s="213"/>
      <c r="R119" s="213"/>
      <c r="S119" s="213"/>
      <c r="T119" s="213"/>
      <c r="U119" s="213"/>
      <c r="V119" s="213"/>
      <c r="W119" s="213"/>
      <c r="X119" s="213"/>
      <c r="Y119" s="213"/>
      <c r="Z119" s="213"/>
      <c r="AA119" s="213"/>
      <c r="AB119" s="213"/>
      <c r="AC119" s="213"/>
      <c r="AD119" s="213"/>
      <c r="AE119" s="213"/>
      <c r="AF119" s="213"/>
      <c r="AG119" s="213"/>
      <c r="AH119" s="213"/>
      <c r="AI119" s="213"/>
      <c r="AJ119" s="213"/>
      <c r="AK119" s="213"/>
      <c r="AL119" s="213"/>
    </row>
    <row r="120" ht="27.75" customHeight="1">
      <c r="A120" s="214" t="n">
        <v>118</v>
      </c>
      <c r="B120" s="210" t="s">
        <v>204</v>
      </c>
      <c r="C120" s="219" t="n">
        <v>45596.7083333333</v>
      </c>
      <c r="D120" s="214" t="s">
        <v>11</v>
      </c>
      <c r="E120" s="214" t="s">
        <v>109</v>
      </c>
      <c r="F120" s="214" t="s">
        <v>88</v>
      </c>
      <c r="G120" s="214" t="s">
        <v>14</v>
      </c>
      <c r="H120" s="46"/>
      <c r="I120" s="214"/>
      <c r="J120" s="213"/>
      <c r="K120" s="213"/>
      <c r="L120" s="213"/>
      <c r="M120" s="213"/>
      <c r="N120" s="213"/>
      <c r="O120" s="213"/>
      <c r="P120" s="213"/>
      <c r="Q120" s="213"/>
      <c r="R120" s="213"/>
      <c r="S120" s="213"/>
      <c r="T120" s="213"/>
      <c r="U120" s="213"/>
      <c r="V120" s="213"/>
      <c r="W120" s="213"/>
      <c r="X120" s="213"/>
      <c r="Y120" s="213"/>
      <c r="Z120" s="213"/>
      <c r="AA120" s="213"/>
      <c r="AB120" s="213"/>
      <c r="AC120" s="213"/>
      <c r="AD120" s="213"/>
      <c r="AE120" s="213"/>
      <c r="AF120" s="213"/>
      <c r="AG120" s="213"/>
      <c r="AH120" s="213"/>
      <c r="AI120" s="213"/>
      <c r="AJ120" s="213"/>
      <c r="AK120" s="213"/>
      <c r="AL120" s="213"/>
    </row>
    <row r="121" ht="18" customHeight="1">
      <c r="A121" s="214" t="n">
        <v>117</v>
      </c>
      <c r="B121" s="210" t="s">
        <v>205</v>
      </c>
      <c r="C121" s="219" t="n">
        <v>45596.6485879629</v>
      </c>
      <c r="D121" s="214" t="s">
        <v>116</v>
      </c>
      <c r="E121" s="214" t="s">
        <v>109</v>
      </c>
      <c r="F121" s="214" t="s">
        <v>13</v>
      </c>
      <c r="G121" s="214" t="s">
        <v>14</v>
      </c>
      <c r="H121" s="46"/>
      <c r="I121" s="214"/>
      <c r="J121" s="213"/>
      <c r="K121" s="213"/>
      <c r="L121" s="213"/>
      <c r="M121" s="213"/>
      <c r="N121" s="213"/>
      <c r="O121" s="213"/>
      <c r="P121" s="213"/>
      <c r="Q121" s="213"/>
      <c r="R121" s="213"/>
      <c r="S121" s="213"/>
      <c r="T121" s="213"/>
      <c r="U121" s="213"/>
      <c r="V121" s="213"/>
      <c r="W121" s="213"/>
      <c r="X121" s="213"/>
      <c r="Y121" s="213"/>
      <c r="Z121" s="213"/>
      <c r="AA121" s="213"/>
      <c r="AB121" s="213"/>
      <c r="AC121" s="213"/>
      <c r="AD121" s="213"/>
      <c r="AE121" s="213"/>
      <c r="AF121" s="213"/>
      <c r="AG121" s="213"/>
      <c r="AH121" s="213"/>
      <c r="AI121" s="213"/>
      <c r="AJ121" s="213"/>
      <c r="AK121" s="213"/>
      <c r="AL121" s="213"/>
    </row>
    <row r="122" ht="18" customHeight="1">
      <c r="A122" s="214" t="n">
        <v>116</v>
      </c>
      <c r="B122" s="210" t="s">
        <v>206</v>
      </c>
      <c r="C122" s="219" t="n">
        <v>45595.625</v>
      </c>
      <c r="D122" s="214" t="s">
        <v>73</v>
      </c>
      <c r="E122" s="214" t="s">
        <v>109</v>
      </c>
      <c r="F122" s="214" t="s">
        <v>13</v>
      </c>
      <c r="G122" s="214" t="s">
        <v>14</v>
      </c>
      <c r="H122" s="46"/>
      <c r="I122" s="214"/>
      <c r="J122" s="213"/>
      <c r="K122" s="213"/>
      <c r="L122" s="213"/>
      <c r="M122" s="213"/>
      <c r="N122" s="213"/>
      <c r="O122" s="213"/>
      <c r="P122" s="213"/>
      <c r="Q122" s="213"/>
      <c r="R122" s="213"/>
      <c r="S122" s="213"/>
      <c r="T122" s="213"/>
      <c r="U122" s="213"/>
      <c r="V122" s="213"/>
      <c r="W122" s="213"/>
      <c r="X122" s="213"/>
      <c r="Y122" s="213"/>
      <c r="Z122" s="213"/>
      <c r="AA122" s="213"/>
      <c r="AB122" s="213"/>
      <c r="AC122" s="213"/>
      <c r="AD122" s="213"/>
      <c r="AE122" s="213"/>
      <c r="AF122" s="213"/>
      <c r="AG122" s="213"/>
      <c r="AH122" s="213"/>
      <c r="AI122" s="213"/>
      <c r="AJ122" s="213"/>
      <c r="AK122" s="213"/>
      <c r="AL122" s="213"/>
    </row>
    <row r="123" ht="18" customHeight="1">
      <c r="A123" s="214" t="n">
        <v>115</v>
      </c>
      <c r="B123" s="210" t="s">
        <v>207</v>
      </c>
      <c r="C123" s="219" t="n">
        <v>45594.708333333336</v>
      </c>
      <c r="D123" s="214" t="s">
        <v>114</v>
      </c>
      <c r="E123" s="214" t="s">
        <v>109</v>
      </c>
      <c r="F123" s="214" t="s">
        <v>208</v>
      </c>
      <c r="G123" s="214" t="s">
        <v>14</v>
      </c>
      <c r="H123" s="46"/>
      <c r="I123" s="214"/>
      <c r="J123" s="213"/>
      <c r="K123" s="213"/>
      <c r="L123" s="213"/>
      <c r="M123" s="213"/>
      <c r="N123" s="213"/>
      <c r="O123" s="213"/>
      <c r="P123" s="213"/>
      <c r="Q123" s="213"/>
      <c r="R123" s="213"/>
      <c r="S123" s="213"/>
      <c r="T123" s="213"/>
      <c r="U123" s="213"/>
      <c r="V123" s="213"/>
      <c r="W123" s="213"/>
      <c r="X123" s="213"/>
      <c r="Y123" s="213"/>
      <c r="Z123" s="213"/>
      <c r="AA123" s="213"/>
      <c r="AB123" s="213"/>
      <c r="AC123" s="213"/>
      <c r="AD123" s="213"/>
      <c r="AE123" s="213"/>
      <c r="AF123" s="213"/>
      <c r="AG123" s="213"/>
      <c r="AH123" s="213"/>
      <c r="AI123" s="213"/>
      <c r="AJ123" s="213"/>
      <c r="AK123" s="213"/>
      <c r="AL123" s="213"/>
    </row>
    <row r="124" ht="18" customHeight="1">
      <c r="A124" s="214" t="n">
        <v>114</v>
      </c>
      <c r="B124" s="210" t="s">
        <v>209</v>
      </c>
      <c r="C124" s="219" t="n">
        <v>45593.8680555555</v>
      </c>
      <c r="D124" s="214" t="s">
        <v>17</v>
      </c>
      <c r="E124" s="214" t="s">
        <v>12</v>
      </c>
      <c r="F124" s="214" t="s">
        <v>88</v>
      </c>
      <c r="G124" s="214" t="s">
        <v>14</v>
      </c>
      <c r="H124" s="46"/>
      <c r="I124" s="214"/>
      <c r="J124" s="213"/>
      <c r="K124" s="213"/>
      <c r="L124" s="213"/>
      <c r="M124" s="213"/>
      <c r="N124" s="213"/>
      <c r="O124" s="213"/>
      <c r="P124" s="213"/>
      <c r="Q124" s="213"/>
      <c r="R124" s="213"/>
      <c r="S124" s="213"/>
      <c r="T124" s="213"/>
      <c r="U124" s="213"/>
      <c r="V124" s="213"/>
      <c r="W124" s="213"/>
      <c r="X124" s="213"/>
      <c r="Y124" s="213"/>
      <c r="Z124" s="213"/>
      <c r="AA124" s="213"/>
      <c r="AB124" s="213"/>
      <c r="AC124" s="213"/>
      <c r="AD124" s="213"/>
      <c r="AE124" s="213"/>
      <c r="AF124" s="213"/>
      <c r="AG124" s="213"/>
      <c r="AH124" s="213"/>
      <c r="AI124" s="213"/>
      <c r="AJ124" s="213"/>
      <c r="AK124" s="213"/>
      <c r="AL124" s="213"/>
    </row>
    <row r="125" ht="18" customHeight="1">
      <c r="A125" s="214" t="n">
        <v>113</v>
      </c>
      <c r="B125" s="210" t="s">
        <v>210</v>
      </c>
      <c r="C125" s="219" t="n">
        <v>45593.8203472222</v>
      </c>
      <c r="D125" s="214" t="s">
        <v>24</v>
      </c>
      <c r="E125" s="214" t="s">
        <v>12</v>
      </c>
      <c r="F125" s="214" t="s">
        <v>211</v>
      </c>
      <c r="G125" s="215" t="s">
        <v>41</v>
      </c>
      <c r="H125" s="386" t="s">
        <v>212</v>
      </c>
      <c r="I125" s="214"/>
      <c r="J125" s="213"/>
      <c r="K125" s="213"/>
      <c r="L125" s="213"/>
      <c r="M125" s="213"/>
      <c r="N125" s="213"/>
      <c r="O125" s="213"/>
      <c r="P125" s="213"/>
      <c r="Q125" s="213"/>
      <c r="R125" s="213"/>
      <c r="S125" s="213"/>
      <c r="T125" s="213"/>
      <c r="U125" s="213"/>
      <c r="V125" s="213"/>
      <c r="W125" s="213"/>
      <c r="X125" s="213"/>
      <c r="Y125" s="213"/>
      <c r="Z125" s="213"/>
      <c r="AA125" s="213"/>
      <c r="AB125" s="213"/>
      <c r="AC125" s="213"/>
      <c r="AD125" s="213"/>
      <c r="AE125" s="213"/>
      <c r="AF125" s="213"/>
      <c r="AG125" s="213"/>
      <c r="AH125" s="213"/>
      <c r="AI125" s="213"/>
      <c r="AJ125" s="213"/>
      <c r="AK125" s="213"/>
      <c r="AL125" s="213"/>
    </row>
    <row r="126" ht="27.75" customHeight="1">
      <c r="A126" s="214" t="n">
        <v>112</v>
      </c>
      <c r="B126" s="387" t="s">
        <v>213</v>
      </c>
      <c r="C126" s="219" t="n">
        <v>45593.7279861111</v>
      </c>
      <c r="D126" s="214" t="s">
        <v>24</v>
      </c>
      <c r="E126" s="214" t="s">
        <v>12</v>
      </c>
      <c r="F126" s="214" t="s">
        <v>211</v>
      </c>
      <c r="G126" s="216"/>
      <c r="H126" s="82"/>
      <c r="I126" s="214"/>
      <c r="J126" s="213"/>
      <c r="K126" s="213"/>
      <c r="L126" s="213"/>
      <c r="M126" s="213"/>
      <c r="N126" s="213"/>
      <c r="O126" s="213"/>
      <c r="P126" s="213"/>
      <c r="Q126" s="213"/>
      <c r="R126" s="213"/>
      <c r="S126" s="213"/>
      <c r="T126" s="213"/>
      <c r="U126" s="213"/>
      <c r="V126" s="213"/>
      <c r="W126" s="213"/>
      <c r="X126" s="213"/>
      <c r="Y126" s="213"/>
      <c r="Z126" s="213"/>
      <c r="AA126" s="213"/>
      <c r="AB126" s="213"/>
      <c r="AC126" s="213"/>
      <c r="AD126" s="213"/>
      <c r="AE126" s="213"/>
      <c r="AF126" s="213"/>
      <c r="AG126" s="213"/>
      <c r="AH126" s="213"/>
      <c r="AI126" s="213"/>
      <c r="AJ126" s="213"/>
      <c r="AK126" s="213"/>
      <c r="AL126" s="213"/>
    </row>
    <row r="127" ht="81.75" customHeight="1">
      <c r="A127" s="214" t="n">
        <v>111</v>
      </c>
      <c r="B127" s="388" t="s">
        <v>214</v>
      </c>
      <c r="C127" s="219" t="n">
        <v>45593.728680555556</v>
      </c>
      <c r="D127" s="214" t="s">
        <v>116</v>
      </c>
      <c r="E127" s="214" t="s">
        <v>109</v>
      </c>
      <c r="F127" s="214" t="s">
        <v>13</v>
      </c>
      <c r="G127" s="214" t="s">
        <v>41</v>
      </c>
      <c r="H127" s="46"/>
      <c r="I127" s="214"/>
      <c r="J127" s="213"/>
      <c r="K127" s="213"/>
      <c r="L127" s="213"/>
      <c r="M127" s="213"/>
      <c r="N127" s="213"/>
      <c r="O127" s="213"/>
      <c r="P127" s="213"/>
      <c r="Q127" s="213"/>
      <c r="R127" s="213"/>
      <c r="S127" s="213"/>
      <c r="T127" s="213"/>
      <c r="U127" s="213"/>
      <c r="V127" s="213"/>
      <c r="W127" s="213"/>
      <c r="X127" s="213"/>
      <c r="Y127" s="213"/>
      <c r="Z127" s="213"/>
      <c r="AA127" s="213"/>
      <c r="AB127" s="213"/>
      <c r="AC127" s="213"/>
      <c r="AD127" s="213"/>
      <c r="AE127" s="213"/>
      <c r="AF127" s="213"/>
      <c r="AG127" s="213"/>
      <c r="AH127" s="213"/>
      <c r="AI127" s="213"/>
      <c r="AJ127" s="213"/>
      <c r="AK127" s="213"/>
      <c r="AL127" s="213"/>
    </row>
    <row r="128" ht="18" customHeight="1">
      <c r="A128" s="214" t="n">
        <v>110</v>
      </c>
      <c r="B128" s="210" t="s">
        <v>215</v>
      </c>
      <c r="C128" s="219" t="n">
        <v>45591.7069444444</v>
      </c>
      <c r="D128" s="214" t="s">
        <v>114</v>
      </c>
      <c r="E128" s="214" t="s">
        <v>36</v>
      </c>
      <c r="F128" s="214" t="s">
        <v>13</v>
      </c>
      <c r="G128" s="214" t="s">
        <v>14</v>
      </c>
      <c r="H128" s="46"/>
      <c r="I128" s="214"/>
      <c r="J128" s="213"/>
      <c r="K128" s="213"/>
      <c r="L128" s="213"/>
      <c r="M128" s="213"/>
      <c r="N128" s="213"/>
      <c r="O128" s="213"/>
      <c r="P128" s="213"/>
      <c r="Q128" s="213"/>
      <c r="R128" s="213"/>
      <c r="S128" s="213"/>
      <c r="T128" s="213"/>
      <c r="U128" s="213"/>
      <c r="V128" s="213"/>
      <c r="W128" s="213"/>
      <c r="X128" s="213"/>
      <c r="Y128" s="213"/>
      <c r="Z128" s="213"/>
      <c r="AA128" s="213"/>
      <c r="AB128" s="213"/>
      <c r="AC128" s="213"/>
      <c r="AD128" s="213"/>
      <c r="AE128" s="213"/>
      <c r="AF128" s="213"/>
      <c r="AG128" s="213"/>
      <c r="AH128" s="213"/>
      <c r="AI128" s="213"/>
      <c r="AJ128" s="213"/>
      <c r="AK128" s="213"/>
      <c r="AL128" s="213"/>
    </row>
    <row r="129" ht="27.75" customHeight="1">
      <c r="A129" s="214" t="n">
        <v>109</v>
      </c>
      <c r="B129" s="210" t="s">
        <v>216</v>
      </c>
      <c r="C129" s="219" t="n">
        <v>45590.6777777777</v>
      </c>
      <c r="D129" s="214" t="s">
        <v>44</v>
      </c>
      <c r="E129" s="214" t="s">
        <v>12</v>
      </c>
      <c r="F129" s="214" t="s">
        <v>13</v>
      </c>
      <c r="G129" s="214" t="s">
        <v>14</v>
      </c>
      <c r="H129" s="46"/>
      <c r="I129" s="214"/>
      <c r="J129" s="213"/>
      <c r="K129" s="213"/>
      <c r="L129" s="213"/>
      <c r="M129" s="213"/>
      <c r="N129" s="213"/>
      <c r="O129" s="213"/>
      <c r="P129" s="213"/>
      <c r="Q129" s="213"/>
      <c r="R129" s="213"/>
      <c r="S129" s="213"/>
      <c r="T129" s="213"/>
      <c r="U129" s="213"/>
      <c r="V129" s="213"/>
      <c r="W129" s="213"/>
      <c r="X129" s="213"/>
      <c r="Y129" s="213"/>
      <c r="Z129" s="213"/>
      <c r="AA129" s="213"/>
      <c r="AB129" s="213"/>
      <c r="AC129" s="213"/>
      <c r="AD129" s="213"/>
      <c r="AE129" s="213"/>
      <c r="AF129" s="213"/>
      <c r="AG129" s="213"/>
      <c r="AH129" s="213"/>
      <c r="AI129" s="213"/>
      <c r="AJ129" s="213"/>
      <c r="AK129" s="213"/>
      <c r="AL129" s="213"/>
    </row>
    <row r="130" ht="18" customHeight="1">
      <c r="A130" s="214" t="n">
        <v>108</v>
      </c>
      <c r="B130" s="210" t="s">
        <v>217</v>
      </c>
      <c r="C130" s="219" t="n">
        <v>45590.667199074</v>
      </c>
      <c r="D130" s="214" t="s">
        <v>24</v>
      </c>
      <c r="E130" s="214" t="s">
        <v>12</v>
      </c>
      <c r="F130" s="214" t="s">
        <v>88</v>
      </c>
      <c r="G130" s="214" t="s">
        <v>14</v>
      </c>
      <c r="H130" s="46"/>
      <c r="I130" s="214"/>
      <c r="J130" s="213"/>
      <c r="K130" s="213"/>
      <c r="L130" s="213"/>
      <c r="M130" s="213"/>
      <c r="N130" s="213"/>
      <c r="O130" s="213"/>
      <c r="P130" s="213"/>
      <c r="Q130" s="213"/>
      <c r="R130" s="213"/>
      <c r="S130" s="213"/>
      <c r="T130" s="213"/>
      <c r="U130" s="213"/>
      <c r="V130" s="213"/>
      <c r="W130" s="213"/>
      <c r="X130" s="213"/>
      <c r="Y130" s="213"/>
      <c r="Z130" s="213"/>
      <c r="AA130" s="213"/>
      <c r="AB130" s="213"/>
      <c r="AC130" s="213"/>
      <c r="AD130" s="213"/>
      <c r="AE130" s="213"/>
      <c r="AF130" s="213"/>
      <c r="AG130" s="213"/>
      <c r="AH130" s="213"/>
      <c r="AI130" s="213"/>
      <c r="AJ130" s="213"/>
      <c r="AK130" s="213"/>
      <c r="AL130" s="213"/>
    </row>
    <row r="131" ht="41.25" customHeight="1">
      <c r="A131" s="214" t="n">
        <v>107</v>
      </c>
      <c r="B131" s="210" t="s">
        <v>218</v>
      </c>
      <c r="C131" s="219" t="n">
        <v>45589.833333333336</v>
      </c>
      <c r="D131" s="214" t="s">
        <v>44</v>
      </c>
      <c r="E131" s="214" t="s">
        <v>12</v>
      </c>
      <c r="F131" s="214" t="s">
        <v>13</v>
      </c>
      <c r="G131" s="214" t="s">
        <v>41</v>
      </c>
      <c r="H131" s="389" t="s">
        <v>219</v>
      </c>
      <c r="I131" s="214"/>
      <c r="J131" s="213"/>
      <c r="K131" s="213"/>
      <c r="L131" s="213"/>
      <c r="M131" s="213"/>
      <c r="N131" s="213"/>
      <c r="O131" s="213"/>
      <c r="P131" s="213"/>
      <c r="Q131" s="213"/>
      <c r="R131" s="213"/>
      <c r="S131" s="213"/>
      <c r="T131" s="213"/>
      <c r="U131" s="213"/>
      <c r="V131" s="213"/>
      <c r="W131" s="213"/>
      <c r="X131" s="213"/>
      <c r="Y131" s="213"/>
      <c r="Z131" s="213"/>
      <c r="AA131" s="213"/>
      <c r="AB131" s="213"/>
      <c r="AC131" s="213"/>
      <c r="AD131" s="213"/>
      <c r="AE131" s="213"/>
      <c r="AF131" s="213"/>
      <c r="AG131" s="213"/>
      <c r="AH131" s="213"/>
      <c r="AI131" s="213"/>
      <c r="AJ131" s="213"/>
      <c r="AK131" s="213"/>
      <c r="AL131" s="213"/>
    </row>
    <row r="132" ht="18" customHeight="1">
      <c r="A132" s="214" t="n">
        <v>106</v>
      </c>
      <c r="B132" s="210" t="s">
        <v>220</v>
      </c>
      <c r="C132" s="219" t="n">
        <v>45589.6875</v>
      </c>
      <c r="D132" s="214" t="s">
        <v>17</v>
      </c>
      <c r="E132" s="214" t="s">
        <v>12</v>
      </c>
      <c r="F132" s="214" t="s">
        <v>88</v>
      </c>
      <c r="G132" s="214" t="s">
        <v>14</v>
      </c>
      <c r="H132" s="46"/>
      <c r="I132" s="214"/>
      <c r="J132" s="213"/>
      <c r="K132" s="213"/>
      <c r="L132" s="213"/>
      <c r="M132" s="213"/>
      <c r="N132" s="213"/>
      <c r="O132" s="213"/>
      <c r="P132" s="213"/>
      <c r="Q132" s="213"/>
      <c r="R132" s="213"/>
      <c r="S132" s="213"/>
      <c r="T132" s="213"/>
      <c r="U132" s="213"/>
      <c r="V132" s="213"/>
      <c r="W132" s="213"/>
      <c r="X132" s="213"/>
      <c r="Y132" s="213"/>
      <c r="Z132" s="213"/>
      <c r="AA132" s="213"/>
      <c r="AB132" s="213"/>
      <c r="AC132" s="213"/>
      <c r="AD132" s="213"/>
      <c r="AE132" s="213"/>
      <c r="AF132" s="213"/>
      <c r="AG132" s="213"/>
      <c r="AH132" s="213"/>
      <c r="AI132" s="213"/>
      <c r="AJ132" s="213"/>
      <c r="AK132" s="213"/>
      <c r="AL132" s="213"/>
    </row>
    <row r="133" ht="18" customHeight="1">
      <c r="A133" s="214" t="n">
        <v>105</v>
      </c>
      <c r="B133" s="210" t="s">
        <v>221</v>
      </c>
      <c r="C133" s="219" t="n">
        <v>45588.8472222222</v>
      </c>
      <c r="D133" s="214" t="s">
        <v>44</v>
      </c>
      <c r="E133" s="214" t="s">
        <v>12</v>
      </c>
      <c r="F133" s="214" t="s">
        <v>13</v>
      </c>
      <c r="G133" s="214" t="s">
        <v>14</v>
      </c>
      <c r="H133" s="46"/>
      <c r="I133" s="214"/>
      <c r="J133" s="213"/>
      <c r="K133" s="213"/>
      <c r="L133" s="213"/>
      <c r="M133" s="213"/>
      <c r="N133" s="213"/>
      <c r="O133" s="213"/>
      <c r="P133" s="213"/>
      <c r="Q133" s="213"/>
      <c r="R133" s="213"/>
      <c r="S133" s="213"/>
      <c r="T133" s="213"/>
      <c r="U133" s="213"/>
      <c r="V133" s="213"/>
      <c r="W133" s="213"/>
      <c r="X133" s="213"/>
      <c r="Y133" s="213"/>
      <c r="Z133" s="213"/>
      <c r="AA133" s="213"/>
      <c r="AB133" s="213"/>
      <c r="AC133" s="213"/>
      <c r="AD133" s="213"/>
      <c r="AE133" s="213"/>
      <c r="AF133" s="213"/>
      <c r="AG133" s="213"/>
      <c r="AH133" s="213"/>
      <c r="AI133" s="213"/>
      <c r="AJ133" s="213"/>
      <c r="AK133" s="213"/>
      <c r="AL133" s="213"/>
    </row>
    <row r="134" ht="68.25" customHeight="1">
      <c r="A134" s="214" t="n">
        <v>104</v>
      </c>
      <c r="B134" s="210" t="s">
        <v>222</v>
      </c>
      <c r="C134" s="219" t="n">
        <v>45587.8034722222</v>
      </c>
      <c r="D134" s="214" t="s">
        <v>44</v>
      </c>
      <c r="E134" s="214" t="s">
        <v>109</v>
      </c>
      <c r="F134" s="214" t="s">
        <v>13</v>
      </c>
      <c r="G134" s="214" t="s">
        <v>41</v>
      </c>
      <c r="H134" s="390" t="s">
        <v>223</v>
      </c>
      <c r="I134" s="214"/>
      <c r="J134" s="213"/>
      <c r="K134" s="213"/>
      <c r="L134" s="213"/>
      <c r="M134" s="213"/>
      <c r="N134" s="213"/>
      <c r="O134" s="213"/>
      <c r="P134" s="213"/>
      <c r="Q134" s="213"/>
      <c r="R134" s="213"/>
      <c r="S134" s="213"/>
      <c r="T134" s="213"/>
      <c r="U134" s="213"/>
      <c r="V134" s="213"/>
      <c r="W134" s="213"/>
      <c r="X134" s="213"/>
      <c r="Y134" s="213"/>
      <c r="Z134" s="213"/>
      <c r="AA134" s="213"/>
      <c r="AB134" s="213"/>
      <c r="AC134" s="213"/>
      <c r="AD134" s="213"/>
      <c r="AE134" s="213"/>
      <c r="AF134" s="213"/>
      <c r="AG134" s="213"/>
      <c r="AH134" s="213"/>
      <c r="AI134" s="213"/>
      <c r="AJ134" s="213"/>
      <c r="AK134" s="213"/>
      <c r="AL134" s="213"/>
    </row>
    <row r="135" ht="18" customHeight="1">
      <c r="A135" s="214" t="n">
        <v>103</v>
      </c>
      <c r="B135" s="210" t="s">
        <v>224</v>
      </c>
      <c r="C135" s="219" t="n">
        <v>45586.8916666666</v>
      </c>
      <c r="D135" s="214" t="s">
        <v>114</v>
      </c>
      <c r="E135" s="214" t="s">
        <v>36</v>
      </c>
      <c r="F135" s="214" t="s">
        <v>13</v>
      </c>
      <c r="G135" s="214" t="s">
        <v>14</v>
      </c>
      <c r="H135" s="46"/>
      <c r="I135" s="214"/>
      <c r="J135" s="213"/>
      <c r="K135" s="213"/>
      <c r="L135" s="213"/>
      <c r="M135" s="213"/>
      <c r="N135" s="213"/>
      <c r="O135" s="213"/>
      <c r="P135" s="213"/>
      <c r="Q135" s="213"/>
      <c r="R135" s="213"/>
      <c r="S135" s="213"/>
      <c r="T135" s="213"/>
      <c r="U135" s="213"/>
      <c r="V135" s="213"/>
      <c r="W135" s="213"/>
      <c r="X135" s="213"/>
      <c r="Y135" s="213"/>
      <c r="Z135" s="213"/>
      <c r="AA135" s="213"/>
      <c r="AB135" s="213"/>
      <c r="AC135" s="213"/>
      <c r="AD135" s="213"/>
      <c r="AE135" s="213"/>
      <c r="AF135" s="213"/>
      <c r="AG135" s="213"/>
      <c r="AH135" s="213"/>
      <c r="AI135" s="213"/>
      <c r="AJ135" s="213"/>
      <c r="AK135" s="213"/>
      <c r="AL135" s="213"/>
    </row>
    <row r="136" ht="18" customHeight="1">
      <c r="A136" s="214" t="n">
        <v>102</v>
      </c>
      <c r="B136" s="210" t="s">
        <v>225</v>
      </c>
      <c r="C136" s="219" t="n">
        <v>45586.68393518519</v>
      </c>
      <c r="D136" s="214" t="s">
        <v>116</v>
      </c>
      <c r="E136" s="214" t="s">
        <v>109</v>
      </c>
      <c r="F136" s="214" t="s">
        <v>13</v>
      </c>
      <c r="G136" s="214" t="s">
        <v>41</v>
      </c>
      <c r="H136" s="46" t="s">
        <v>226</v>
      </c>
      <c r="I136" s="214"/>
      <c r="J136" s="213"/>
      <c r="K136" s="213"/>
      <c r="L136" s="213"/>
      <c r="M136" s="213"/>
      <c r="N136" s="213"/>
      <c r="O136" s="213"/>
      <c r="P136" s="213"/>
      <c r="Q136" s="213"/>
      <c r="R136" s="213"/>
      <c r="S136" s="213"/>
      <c r="T136" s="213"/>
      <c r="U136" s="213"/>
      <c r="V136" s="213"/>
      <c r="W136" s="213"/>
      <c r="X136" s="213"/>
      <c r="Y136" s="213"/>
      <c r="Z136" s="213"/>
      <c r="AA136" s="213"/>
      <c r="AB136" s="213"/>
      <c r="AC136" s="213"/>
      <c r="AD136" s="213"/>
      <c r="AE136" s="213"/>
      <c r="AF136" s="213"/>
      <c r="AG136" s="213"/>
      <c r="AH136" s="213"/>
      <c r="AI136" s="213"/>
      <c r="AJ136" s="213"/>
      <c r="AK136" s="213"/>
      <c r="AL136" s="213"/>
    </row>
    <row r="137" ht="162.75" customHeight="1">
      <c r="A137" s="214" t="n">
        <v>101</v>
      </c>
      <c r="B137" s="210" t="s">
        <v>227</v>
      </c>
      <c r="C137" s="219" t="n">
        <v>45583.8611111111</v>
      </c>
      <c r="D137" s="214" t="s">
        <v>73</v>
      </c>
      <c r="E137" s="214" t="s">
        <v>109</v>
      </c>
      <c r="F137" s="214" t="s">
        <v>13</v>
      </c>
      <c r="G137" s="214" t="s">
        <v>41</v>
      </c>
      <c r="H137" s="391" t="s">
        <v>228</v>
      </c>
      <c r="I137" s="214" t="s">
        <v>229</v>
      </c>
      <c r="J137" s="213"/>
      <c r="K137" s="213"/>
      <c r="L137" s="213"/>
      <c r="M137" s="213"/>
      <c r="N137" s="213"/>
      <c r="O137" s="213"/>
      <c r="P137" s="213"/>
      <c r="Q137" s="213"/>
      <c r="R137" s="213"/>
      <c r="S137" s="213"/>
      <c r="T137" s="213"/>
      <c r="U137" s="213"/>
      <c r="V137" s="213"/>
      <c r="W137" s="213"/>
      <c r="X137" s="213"/>
      <c r="Y137" s="213"/>
      <c r="Z137" s="213"/>
      <c r="AA137" s="213"/>
      <c r="AB137" s="213"/>
      <c r="AC137" s="213"/>
      <c r="AD137" s="213"/>
      <c r="AE137" s="213"/>
      <c r="AF137" s="213"/>
      <c r="AG137" s="213"/>
      <c r="AH137" s="213"/>
      <c r="AI137" s="213"/>
      <c r="AJ137" s="213"/>
      <c r="AK137" s="213"/>
      <c r="AL137" s="213"/>
    </row>
    <row r="138" ht="18" customHeight="1">
      <c r="A138" s="214" t="n">
        <v>100</v>
      </c>
      <c r="B138" s="210" t="s">
        <v>230</v>
      </c>
      <c r="C138" s="219" t="n">
        <v>45582.640625</v>
      </c>
      <c r="D138" s="214" t="s">
        <v>116</v>
      </c>
      <c r="E138" s="214" t="s">
        <v>109</v>
      </c>
      <c r="F138" s="214" t="s">
        <v>13</v>
      </c>
      <c r="G138" s="214" t="s">
        <v>14</v>
      </c>
      <c r="H138" s="46"/>
      <c r="I138" s="214"/>
      <c r="J138" s="213"/>
      <c r="K138" s="213"/>
      <c r="L138" s="213"/>
      <c r="M138" s="213"/>
      <c r="N138" s="213"/>
      <c r="O138" s="213"/>
      <c r="P138" s="213"/>
      <c r="Q138" s="213"/>
      <c r="R138" s="213"/>
      <c r="S138" s="213"/>
      <c r="T138" s="213"/>
      <c r="U138" s="213"/>
      <c r="V138" s="213"/>
      <c r="W138" s="213"/>
      <c r="X138" s="213"/>
      <c r="Y138" s="213"/>
      <c r="Z138" s="213"/>
      <c r="AA138" s="213"/>
      <c r="AB138" s="213"/>
      <c r="AC138" s="213"/>
      <c r="AD138" s="213"/>
      <c r="AE138" s="213"/>
      <c r="AF138" s="213"/>
      <c r="AG138" s="213"/>
      <c r="AH138" s="213"/>
      <c r="AI138" s="213"/>
      <c r="AJ138" s="213"/>
      <c r="AK138" s="213"/>
      <c r="AL138" s="213"/>
    </row>
    <row r="139" ht="18" customHeight="1">
      <c r="A139" s="214" t="n">
        <v>99</v>
      </c>
      <c r="B139" s="210" t="s">
        <v>231</v>
      </c>
      <c r="C139" s="219" t="n">
        <v>45582.7152777777</v>
      </c>
      <c r="D139" s="214" t="s">
        <v>17</v>
      </c>
      <c r="E139" s="214" t="s">
        <v>12</v>
      </c>
      <c r="F139" s="214" t="s">
        <v>88</v>
      </c>
      <c r="G139" s="214" t="s">
        <v>14</v>
      </c>
      <c r="H139" s="46"/>
      <c r="I139" s="214"/>
      <c r="J139" s="213"/>
      <c r="K139" s="213"/>
      <c r="L139" s="213"/>
      <c r="M139" s="213"/>
      <c r="N139" s="213"/>
      <c r="O139" s="213"/>
      <c r="P139" s="213"/>
      <c r="Q139" s="213"/>
      <c r="R139" s="213"/>
      <c r="S139" s="213"/>
      <c r="T139" s="213"/>
      <c r="U139" s="213"/>
      <c r="V139" s="213"/>
      <c r="W139" s="213"/>
      <c r="X139" s="213"/>
      <c r="Y139" s="213"/>
      <c r="Z139" s="213"/>
      <c r="AA139" s="213"/>
      <c r="AB139" s="213"/>
      <c r="AC139" s="213"/>
      <c r="AD139" s="213"/>
      <c r="AE139" s="213"/>
      <c r="AF139" s="213"/>
      <c r="AG139" s="213"/>
      <c r="AH139" s="213"/>
      <c r="AI139" s="213"/>
      <c r="AJ139" s="213"/>
      <c r="AK139" s="213"/>
      <c r="AL139" s="213"/>
    </row>
    <row r="140" ht="27.75" customHeight="1">
      <c r="A140" s="214" t="n">
        <v>97</v>
      </c>
      <c r="B140" s="392" t="s">
        <v>232</v>
      </c>
      <c r="C140" s="219" t="n">
        <v>45580.7383912037</v>
      </c>
      <c r="D140" s="214" t="s">
        <v>114</v>
      </c>
      <c r="E140" s="214" t="s">
        <v>36</v>
      </c>
      <c r="F140" s="214" t="s">
        <v>13</v>
      </c>
      <c r="G140" s="214" t="s">
        <v>14</v>
      </c>
      <c r="H140" s="46"/>
      <c r="I140" s="214"/>
      <c r="J140" s="213"/>
      <c r="K140" s="213"/>
      <c r="L140" s="213"/>
      <c r="M140" s="213"/>
      <c r="N140" s="213"/>
      <c r="O140" s="213"/>
      <c r="P140" s="213"/>
      <c r="Q140" s="213"/>
      <c r="R140" s="213"/>
      <c r="S140" s="213"/>
      <c r="T140" s="213"/>
      <c r="U140" s="213"/>
      <c r="V140" s="213"/>
      <c r="W140" s="213"/>
      <c r="X140" s="213"/>
      <c r="Y140" s="213"/>
      <c r="Z140" s="213"/>
      <c r="AA140" s="213"/>
      <c r="AB140" s="213"/>
      <c r="AC140" s="213"/>
      <c r="AD140" s="213"/>
      <c r="AE140" s="213"/>
      <c r="AF140" s="213"/>
      <c r="AG140" s="213"/>
      <c r="AH140" s="213"/>
      <c r="AI140" s="213"/>
      <c r="AJ140" s="213"/>
      <c r="AK140" s="213"/>
      <c r="AL140" s="213"/>
    </row>
    <row r="141" ht="27.75" customHeight="1">
      <c r="A141" s="214" t="n">
        <v>96</v>
      </c>
      <c r="B141" s="210" t="s">
        <v>233</v>
      </c>
      <c r="C141" s="219" t="n">
        <v>45581.71875</v>
      </c>
      <c r="D141" s="214" t="s">
        <v>73</v>
      </c>
      <c r="E141" s="214" t="s">
        <v>109</v>
      </c>
      <c r="F141" s="214" t="s">
        <v>13</v>
      </c>
      <c r="G141" s="214" t="s">
        <v>14</v>
      </c>
      <c r="H141" s="46"/>
      <c r="I141" s="214"/>
      <c r="J141" s="213"/>
      <c r="K141" s="213"/>
      <c r="L141" s="213"/>
      <c r="M141" s="213"/>
      <c r="N141" s="213"/>
      <c r="O141" s="213"/>
      <c r="P141" s="213"/>
      <c r="Q141" s="213"/>
      <c r="R141" s="213"/>
      <c r="S141" s="213"/>
      <c r="T141" s="213"/>
      <c r="U141" s="213"/>
      <c r="V141" s="213"/>
      <c r="W141" s="213"/>
      <c r="X141" s="213"/>
      <c r="Y141" s="213"/>
      <c r="Z141" s="213"/>
      <c r="AA141" s="213"/>
      <c r="AB141" s="213"/>
      <c r="AC141" s="213"/>
      <c r="AD141" s="213"/>
      <c r="AE141" s="213"/>
      <c r="AF141" s="213"/>
      <c r="AG141" s="213"/>
      <c r="AH141" s="213"/>
      <c r="AI141" s="213"/>
      <c r="AJ141" s="213"/>
      <c r="AK141" s="213"/>
      <c r="AL141" s="213"/>
    </row>
    <row r="142" ht="122.25" customHeight="1">
      <c r="A142" s="214" t="n">
        <v>95</v>
      </c>
      <c r="B142" s="210" t="s">
        <v>234</v>
      </c>
      <c r="C142" s="219" t="n">
        <v>45580.8189467592</v>
      </c>
      <c r="D142" s="214" t="s">
        <v>116</v>
      </c>
      <c r="E142" s="214" t="s">
        <v>109</v>
      </c>
      <c r="F142" s="214" t="s">
        <v>13</v>
      </c>
      <c r="G142" s="214" t="s">
        <v>41</v>
      </c>
      <c r="H142" s="393" t="s">
        <v>235</v>
      </c>
      <c r="I142" s="214" t="s">
        <v>229</v>
      </c>
      <c r="J142" s="213"/>
      <c r="K142" s="213"/>
      <c r="L142" s="213"/>
      <c r="M142" s="213"/>
      <c r="N142" s="213"/>
      <c r="O142" s="213"/>
      <c r="P142" s="213"/>
      <c r="Q142" s="213"/>
      <c r="R142" s="213"/>
      <c r="S142" s="213"/>
      <c r="T142" s="213"/>
      <c r="U142" s="213"/>
      <c r="V142" s="213"/>
      <c r="W142" s="213"/>
      <c r="X142" s="213"/>
      <c r="Y142" s="213"/>
      <c r="Z142" s="213"/>
      <c r="AA142" s="213"/>
      <c r="AB142" s="213"/>
      <c r="AC142" s="213"/>
      <c r="AD142" s="213"/>
      <c r="AE142" s="213"/>
      <c r="AF142" s="213"/>
      <c r="AG142" s="213"/>
      <c r="AH142" s="213"/>
      <c r="AI142" s="213"/>
      <c r="AJ142" s="213"/>
      <c r="AK142" s="213"/>
      <c r="AL142" s="213"/>
    </row>
    <row r="143" ht="18" customHeight="1">
      <c r="A143" s="214" t="n">
        <v>94</v>
      </c>
      <c r="B143" s="210" t="s">
        <v>236</v>
      </c>
      <c r="C143" s="219" t="n">
        <v>45580.7291666666</v>
      </c>
      <c r="D143" s="214" t="s">
        <v>17</v>
      </c>
      <c r="E143" s="214" t="s">
        <v>12</v>
      </c>
      <c r="F143" s="214" t="s">
        <v>88</v>
      </c>
      <c r="G143" s="214" t="s">
        <v>14</v>
      </c>
      <c r="H143" s="46"/>
      <c r="I143" s="214"/>
      <c r="J143" s="213"/>
      <c r="K143" s="213"/>
      <c r="L143" s="213"/>
      <c r="M143" s="213"/>
      <c r="N143" s="213"/>
      <c r="O143" s="213"/>
      <c r="P143" s="213"/>
      <c r="Q143" s="213"/>
      <c r="R143" s="213"/>
      <c r="S143" s="213"/>
      <c r="T143" s="213"/>
      <c r="U143" s="213"/>
      <c r="V143" s="213"/>
      <c r="W143" s="213"/>
      <c r="X143" s="213"/>
      <c r="Y143" s="213"/>
      <c r="Z143" s="213"/>
      <c r="AA143" s="213"/>
      <c r="AB143" s="213"/>
      <c r="AC143" s="213"/>
      <c r="AD143" s="213"/>
      <c r="AE143" s="213"/>
      <c r="AF143" s="213"/>
      <c r="AG143" s="213"/>
      <c r="AH143" s="213"/>
      <c r="AI143" s="213"/>
      <c r="AJ143" s="213"/>
      <c r="AK143" s="213"/>
      <c r="AL143" s="213"/>
    </row>
    <row r="144" ht="18" customHeight="1">
      <c r="A144" s="214" t="n">
        <v>93</v>
      </c>
      <c r="B144" s="210" t="s">
        <v>237</v>
      </c>
      <c r="C144" s="219" t="n">
        <v>45580.8055555555</v>
      </c>
      <c r="D144" s="214" t="s">
        <v>17</v>
      </c>
      <c r="E144" s="214" t="s">
        <v>29</v>
      </c>
      <c r="F144" s="214" t="s">
        <v>13</v>
      </c>
      <c r="G144" s="214" t="s">
        <v>14</v>
      </c>
      <c r="H144" s="46"/>
      <c r="I144" s="214"/>
      <c r="J144" s="213"/>
      <c r="K144" s="213"/>
      <c r="L144" s="213"/>
      <c r="M144" s="213"/>
      <c r="N144" s="213"/>
      <c r="O144" s="213"/>
      <c r="P144" s="213"/>
      <c r="Q144" s="213"/>
      <c r="R144" s="213"/>
      <c r="S144" s="213"/>
      <c r="T144" s="213"/>
      <c r="U144" s="213"/>
      <c r="V144" s="213"/>
      <c r="W144" s="213"/>
      <c r="X144" s="213"/>
      <c r="Y144" s="213"/>
      <c r="Z144" s="213"/>
      <c r="AA144" s="213"/>
      <c r="AB144" s="213"/>
      <c r="AC144" s="213"/>
      <c r="AD144" s="213"/>
      <c r="AE144" s="213"/>
      <c r="AF144" s="213"/>
      <c r="AG144" s="213"/>
      <c r="AH144" s="213"/>
      <c r="AI144" s="213"/>
      <c r="AJ144" s="213"/>
      <c r="AK144" s="213"/>
      <c r="AL144" s="213"/>
    </row>
    <row r="145" ht="18" customHeight="1">
      <c r="A145" s="214" t="n">
        <v>92</v>
      </c>
      <c r="B145" s="210" t="s">
        <v>238</v>
      </c>
      <c r="C145" s="219" t="n">
        <v>45579.69415509259</v>
      </c>
      <c r="D145" s="214" t="s">
        <v>116</v>
      </c>
      <c r="E145" s="214" t="s">
        <v>12</v>
      </c>
      <c r="F145" s="214" t="s">
        <v>13</v>
      </c>
      <c r="G145" s="214" t="s">
        <v>14</v>
      </c>
      <c r="H145" s="46"/>
      <c r="I145" s="214"/>
      <c r="J145" s="213"/>
      <c r="K145" s="213"/>
      <c r="L145" s="213"/>
      <c r="M145" s="213"/>
      <c r="N145" s="213"/>
      <c r="O145" s="213"/>
      <c r="P145" s="213"/>
      <c r="Q145" s="213"/>
      <c r="R145" s="213"/>
      <c r="S145" s="213"/>
      <c r="T145" s="213"/>
      <c r="U145" s="213"/>
      <c r="V145" s="213"/>
      <c r="W145" s="213"/>
      <c r="X145" s="213"/>
      <c r="Y145" s="213"/>
      <c r="Z145" s="213"/>
      <c r="AA145" s="213"/>
      <c r="AB145" s="213"/>
      <c r="AC145" s="213"/>
      <c r="AD145" s="213"/>
      <c r="AE145" s="213"/>
      <c r="AF145" s="213"/>
      <c r="AG145" s="213"/>
      <c r="AH145" s="213"/>
      <c r="AI145" s="213"/>
      <c r="AJ145" s="213"/>
      <c r="AK145" s="213"/>
      <c r="AL145" s="213"/>
    </row>
    <row r="146" ht="27.75" customHeight="1">
      <c r="A146" s="214" t="n">
        <v>91</v>
      </c>
      <c r="B146" s="210" t="s">
        <v>239</v>
      </c>
      <c r="C146" s="219" t="n">
        <v>45577.8197685185</v>
      </c>
      <c r="D146" s="214" t="s">
        <v>116</v>
      </c>
      <c r="E146" s="214" t="s">
        <v>36</v>
      </c>
      <c r="F146" s="214" t="s">
        <v>13</v>
      </c>
      <c r="G146" s="214" t="s">
        <v>14</v>
      </c>
      <c r="H146" s="46"/>
      <c r="I146" s="214"/>
      <c r="J146" s="213"/>
      <c r="K146" s="213"/>
      <c r="L146" s="213"/>
      <c r="M146" s="213"/>
      <c r="N146" s="213"/>
      <c r="O146" s="213"/>
      <c r="P146" s="213"/>
      <c r="Q146" s="213"/>
      <c r="R146" s="213"/>
      <c r="S146" s="213"/>
      <c r="T146" s="213"/>
      <c r="U146" s="213"/>
      <c r="V146" s="213"/>
      <c r="W146" s="213"/>
      <c r="X146" s="213"/>
      <c r="Y146" s="213"/>
      <c r="Z146" s="213"/>
      <c r="AA146" s="213"/>
      <c r="AB146" s="213"/>
      <c r="AC146" s="213"/>
      <c r="AD146" s="213"/>
      <c r="AE146" s="213"/>
      <c r="AF146" s="213"/>
      <c r="AG146" s="213"/>
      <c r="AH146" s="213"/>
      <c r="AI146" s="213"/>
      <c r="AJ146" s="213"/>
      <c r="AK146" s="213"/>
      <c r="AL146" s="213"/>
    </row>
    <row r="147" ht="27.75" customHeight="1">
      <c r="A147" s="214" t="n">
        <v>90</v>
      </c>
      <c r="B147" s="210" t="s">
        <v>240</v>
      </c>
      <c r="C147" s="219" t="n">
        <v>45576.7022222222</v>
      </c>
      <c r="D147" s="214" t="s">
        <v>116</v>
      </c>
      <c r="E147" s="214" t="s">
        <v>12</v>
      </c>
      <c r="F147" s="214" t="s">
        <v>13</v>
      </c>
      <c r="G147" s="214" t="s">
        <v>14</v>
      </c>
      <c r="H147" s="46"/>
      <c r="I147" s="214"/>
      <c r="J147" s="213"/>
      <c r="K147" s="213"/>
      <c r="L147" s="213"/>
      <c r="M147" s="213"/>
      <c r="N147" s="213"/>
      <c r="O147" s="213"/>
      <c r="P147" s="213"/>
      <c r="Q147" s="213"/>
      <c r="R147" s="213"/>
      <c r="S147" s="213"/>
      <c r="T147" s="213"/>
      <c r="U147" s="213"/>
      <c r="V147" s="213"/>
      <c r="W147" s="213"/>
      <c r="X147" s="213"/>
      <c r="Y147" s="213"/>
      <c r="Z147" s="213"/>
      <c r="AA147" s="213"/>
      <c r="AB147" s="213"/>
      <c r="AC147" s="213"/>
      <c r="AD147" s="213"/>
      <c r="AE147" s="213"/>
      <c r="AF147" s="213"/>
      <c r="AG147" s="213"/>
      <c r="AH147" s="213"/>
      <c r="AI147" s="213"/>
      <c r="AJ147" s="213"/>
      <c r="AK147" s="213"/>
      <c r="AL147" s="213"/>
    </row>
    <row r="148" ht="18" customHeight="1">
      <c r="A148" s="214" t="n">
        <v>89</v>
      </c>
      <c r="B148" s="210" t="s">
        <v>241</v>
      </c>
      <c r="C148" s="219" t="n">
        <v>45574.7465277777</v>
      </c>
      <c r="D148" s="214" t="s">
        <v>73</v>
      </c>
      <c r="E148" s="214" t="s">
        <v>12</v>
      </c>
      <c r="F148" s="214" t="s">
        <v>13</v>
      </c>
      <c r="G148" s="214" t="s">
        <v>14</v>
      </c>
      <c r="H148" s="46"/>
      <c r="I148" s="214"/>
      <c r="J148" s="213"/>
      <c r="K148" s="213"/>
      <c r="L148" s="213"/>
      <c r="M148" s="213"/>
      <c r="N148" s="213"/>
      <c r="O148" s="213"/>
      <c r="P148" s="213"/>
      <c r="Q148" s="213"/>
      <c r="R148" s="213"/>
      <c r="S148" s="213"/>
      <c r="T148" s="213"/>
      <c r="U148" s="213"/>
      <c r="V148" s="213"/>
      <c r="W148" s="213"/>
      <c r="X148" s="213"/>
      <c r="Y148" s="213"/>
      <c r="Z148" s="213"/>
      <c r="AA148" s="213"/>
      <c r="AB148" s="213"/>
      <c r="AC148" s="213"/>
      <c r="AD148" s="213"/>
      <c r="AE148" s="213"/>
      <c r="AF148" s="213"/>
      <c r="AG148" s="213"/>
      <c r="AH148" s="213"/>
      <c r="AI148" s="213"/>
      <c r="AJ148" s="213"/>
      <c r="AK148" s="213"/>
      <c r="AL148" s="213"/>
    </row>
    <row r="149" ht="54.75" customHeight="1">
      <c r="A149" s="214" t="n">
        <v>88</v>
      </c>
      <c r="B149" s="210" t="s">
        <v>242</v>
      </c>
      <c r="C149" s="219" t="n">
        <v>45574.59375</v>
      </c>
      <c r="D149" s="214" t="s">
        <v>44</v>
      </c>
      <c r="E149" s="214" t="s">
        <v>12</v>
      </c>
      <c r="F149" s="214" t="s">
        <v>13</v>
      </c>
      <c r="G149" s="214" t="s">
        <v>41</v>
      </c>
      <c r="H149" s="394" t="s">
        <v>243</v>
      </c>
      <c r="I149" s="214" t="s">
        <v>229</v>
      </c>
      <c r="J149" s="213"/>
      <c r="K149" s="213"/>
      <c r="L149" s="213"/>
      <c r="M149" s="213"/>
      <c r="N149" s="213"/>
      <c r="O149" s="213"/>
      <c r="P149" s="213"/>
      <c r="Q149" s="213"/>
      <c r="R149" s="213"/>
      <c r="S149" s="213"/>
      <c r="T149" s="213"/>
      <c r="U149" s="213"/>
      <c r="V149" s="213"/>
      <c r="W149" s="213"/>
      <c r="X149" s="213"/>
      <c r="Y149" s="213"/>
      <c r="Z149" s="213"/>
      <c r="AA149" s="213"/>
      <c r="AB149" s="213"/>
      <c r="AC149" s="213"/>
      <c r="AD149" s="213"/>
      <c r="AE149" s="213"/>
      <c r="AF149" s="213"/>
      <c r="AG149" s="213"/>
      <c r="AH149" s="213"/>
      <c r="AI149" s="213"/>
      <c r="AJ149" s="213"/>
      <c r="AK149" s="213"/>
      <c r="AL149" s="213"/>
    </row>
    <row r="150" ht="95.25" customHeight="1">
      <c r="A150" s="214" t="n">
        <v>87</v>
      </c>
      <c r="B150" s="395" t="s">
        <v>244</v>
      </c>
      <c r="C150" s="219" t="n">
        <v>45573.8402777777</v>
      </c>
      <c r="D150" s="214" t="s">
        <v>73</v>
      </c>
      <c r="E150" s="214" t="s">
        <v>12</v>
      </c>
      <c r="F150" s="214" t="s">
        <v>88</v>
      </c>
      <c r="G150" s="215" t="s">
        <v>41</v>
      </c>
      <c r="H150" s="396" t="s">
        <v>245</v>
      </c>
      <c r="I150" s="214" t="s">
        <v>246</v>
      </c>
      <c r="J150" s="213"/>
      <c r="K150" s="213"/>
      <c r="L150" s="213"/>
      <c r="M150" s="213"/>
      <c r="N150" s="213"/>
      <c r="O150" s="213"/>
      <c r="P150" s="213"/>
      <c r="Q150" s="213"/>
      <c r="R150" s="213"/>
      <c r="S150" s="213"/>
      <c r="T150" s="213"/>
      <c r="U150" s="213"/>
      <c r="V150" s="213"/>
      <c r="W150" s="213"/>
      <c r="X150" s="213"/>
      <c r="Y150" s="213"/>
      <c r="Z150" s="213"/>
      <c r="AA150" s="213"/>
      <c r="AB150" s="213"/>
      <c r="AC150" s="213"/>
      <c r="AD150" s="213"/>
      <c r="AE150" s="213"/>
      <c r="AF150" s="213"/>
      <c r="AG150" s="213"/>
      <c r="AH150" s="213"/>
      <c r="AI150" s="213"/>
      <c r="AJ150" s="213"/>
      <c r="AK150" s="213"/>
      <c r="AL150" s="213"/>
    </row>
    <row r="151" ht="27.75" customHeight="1">
      <c r="A151" s="214" t="n">
        <v>86</v>
      </c>
      <c r="B151" s="210" t="s">
        <v>247</v>
      </c>
      <c r="C151" s="219" t="n">
        <v>45565.7083333333</v>
      </c>
      <c r="D151" s="397" t="s">
        <v>248</v>
      </c>
      <c r="E151" s="214" t="s">
        <v>12</v>
      </c>
      <c r="F151" s="214" t="s">
        <v>88</v>
      </c>
      <c r="G151" s="215" t="s">
        <v>14</v>
      </c>
      <c r="H151" s="87"/>
      <c r="I151" s="214"/>
      <c r="J151" s="213"/>
      <c r="K151" s="213"/>
      <c r="L151" s="213"/>
      <c r="M151" s="213"/>
      <c r="N151" s="213"/>
      <c r="O151" s="213"/>
      <c r="P151" s="213"/>
      <c r="Q151" s="213"/>
      <c r="R151" s="213"/>
      <c r="S151" s="213"/>
      <c r="T151" s="213"/>
      <c r="U151" s="213"/>
      <c r="V151" s="213"/>
      <c r="W151" s="213"/>
      <c r="X151" s="213"/>
      <c r="Y151" s="213"/>
      <c r="Z151" s="213"/>
      <c r="AA151" s="213"/>
      <c r="AB151" s="213"/>
      <c r="AC151" s="213"/>
      <c r="AD151" s="213"/>
      <c r="AE151" s="213"/>
      <c r="AF151" s="213"/>
      <c r="AG151" s="213"/>
      <c r="AH151" s="213"/>
      <c r="AI151" s="213"/>
      <c r="AJ151" s="213"/>
      <c r="AK151" s="213"/>
      <c r="AL151" s="213"/>
    </row>
    <row r="152" ht="18" customHeight="1">
      <c r="A152" s="214" t="n">
        <v>85</v>
      </c>
      <c r="B152" s="210" t="s">
        <v>249</v>
      </c>
      <c r="C152" s="219" t="n">
        <v>45565.7222222222</v>
      </c>
      <c r="D152" s="214" t="s">
        <v>73</v>
      </c>
      <c r="E152" s="214" t="s">
        <v>12</v>
      </c>
      <c r="F152" s="214" t="s">
        <v>13</v>
      </c>
      <c r="G152" s="215" t="s">
        <v>14</v>
      </c>
      <c r="H152" s="87"/>
      <c r="I152" s="214"/>
      <c r="J152" s="213"/>
      <c r="K152" s="213"/>
      <c r="L152" s="213"/>
      <c r="M152" s="213"/>
      <c r="N152" s="213"/>
      <c r="O152" s="213"/>
      <c r="P152" s="213"/>
      <c r="Q152" s="213"/>
      <c r="R152" s="213"/>
      <c r="S152" s="213"/>
      <c r="T152" s="213"/>
      <c r="U152" s="213"/>
      <c r="V152" s="213"/>
      <c r="W152" s="213"/>
      <c r="X152" s="213"/>
      <c r="Y152" s="213"/>
      <c r="Z152" s="213"/>
      <c r="AA152" s="213"/>
      <c r="AB152" s="213"/>
      <c r="AC152" s="213"/>
      <c r="AD152" s="213"/>
      <c r="AE152" s="213"/>
      <c r="AF152" s="213"/>
      <c r="AG152" s="213"/>
      <c r="AH152" s="213"/>
      <c r="AI152" s="213"/>
      <c r="AJ152" s="213"/>
      <c r="AK152" s="213"/>
      <c r="AL152" s="213"/>
    </row>
    <row r="153" ht="27.75" customHeight="1">
      <c r="A153" s="214" t="n">
        <v>84</v>
      </c>
      <c r="B153" s="210" t="s">
        <v>250</v>
      </c>
      <c r="C153" s="219" t="n">
        <v>45565.635416666664</v>
      </c>
      <c r="D153" s="214" t="s">
        <v>73</v>
      </c>
      <c r="E153" s="214" t="s">
        <v>36</v>
      </c>
      <c r="F153" s="214" t="s">
        <v>13</v>
      </c>
      <c r="G153" s="215" t="s">
        <v>14</v>
      </c>
      <c r="H153" s="87"/>
      <c r="I153" s="214"/>
      <c r="J153" s="213"/>
      <c r="K153" s="213"/>
      <c r="L153" s="213"/>
      <c r="M153" s="213"/>
      <c r="N153" s="213"/>
      <c r="O153" s="213"/>
      <c r="P153" s="213"/>
      <c r="Q153" s="213"/>
      <c r="R153" s="213"/>
      <c r="S153" s="213"/>
      <c r="T153" s="213"/>
      <c r="U153" s="213"/>
      <c r="V153" s="213"/>
      <c r="W153" s="213"/>
      <c r="X153" s="213"/>
      <c r="Y153" s="213"/>
      <c r="Z153" s="213"/>
      <c r="AA153" s="213"/>
      <c r="AB153" s="213"/>
      <c r="AC153" s="213"/>
      <c r="AD153" s="213"/>
      <c r="AE153" s="213"/>
      <c r="AF153" s="213"/>
      <c r="AG153" s="213"/>
      <c r="AH153" s="213"/>
      <c r="AI153" s="213"/>
      <c r="AJ153" s="213"/>
      <c r="AK153" s="213"/>
      <c r="AL153" s="213"/>
    </row>
    <row r="154" ht="41.25" customHeight="1">
      <c r="A154" s="214" t="n">
        <v>83</v>
      </c>
      <c r="B154" s="398" t="s">
        <v>251</v>
      </c>
      <c r="C154" s="219" t="n">
        <v>45562.9416666666</v>
      </c>
      <c r="D154" s="399" t="s">
        <v>252</v>
      </c>
      <c r="E154" s="214" t="s">
        <v>109</v>
      </c>
      <c r="F154" s="214" t="s">
        <v>13</v>
      </c>
      <c r="G154" s="215" t="s">
        <v>41</v>
      </c>
      <c r="H154" s="87"/>
      <c r="I154" s="214"/>
      <c r="J154" s="213"/>
      <c r="K154" s="213"/>
      <c r="L154" s="213"/>
      <c r="M154" s="213"/>
      <c r="N154" s="213"/>
      <c r="O154" s="213"/>
      <c r="P154" s="213"/>
      <c r="Q154" s="213"/>
      <c r="R154" s="213"/>
      <c r="S154" s="213"/>
      <c r="T154" s="213"/>
      <c r="U154" s="213"/>
      <c r="V154" s="213"/>
      <c r="W154" s="213"/>
      <c r="X154" s="213"/>
      <c r="Y154" s="213"/>
      <c r="Z154" s="213"/>
      <c r="AA154" s="213"/>
      <c r="AB154" s="213"/>
      <c r="AC154" s="213"/>
      <c r="AD154" s="213"/>
      <c r="AE154" s="213"/>
      <c r="AF154" s="213"/>
      <c r="AG154" s="213"/>
      <c r="AH154" s="213"/>
      <c r="AI154" s="213"/>
      <c r="AJ154" s="213"/>
      <c r="AK154" s="213"/>
      <c r="AL154" s="213"/>
    </row>
    <row r="155" ht="18" customHeight="1">
      <c r="A155" s="214" t="n">
        <v>82</v>
      </c>
      <c r="B155" s="210" t="s">
        <v>253</v>
      </c>
      <c r="C155" s="219" t="n">
        <v>45562.75</v>
      </c>
      <c r="D155" s="214" t="s">
        <v>17</v>
      </c>
      <c r="E155" s="214" t="s">
        <v>12</v>
      </c>
      <c r="F155" s="214" t="s">
        <v>13</v>
      </c>
      <c r="G155" s="215" t="s">
        <v>14</v>
      </c>
      <c r="H155" s="87"/>
      <c r="I155" s="214"/>
      <c r="J155" s="213"/>
      <c r="K155" s="213"/>
      <c r="L155" s="213"/>
      <c r="M155" s="213"/>
      <c r="N155" s="213"/>
      <c r="O155" s="213"/>
      <c r="P155" s="213"/>
      <c r="Q155" s="213"/>
      <c r="R155" s="213"/>
      <c r="S155" s="213"/>
      <c r="T155" s="213"/>
      <c r="U155" s="213"/>
      <c r="V155" s="213"/>
      <c r="W155" s="213"/>
      <c r="X155" s="213"/>
      <c r="Y155" s="213"/>
      <c r="Z155" s="213"/>
      <c r="AA155" s="213"/>
      <c r="AB155" s="213"/>
      <c r="AC155" s="213"/>
      <c r="AD155" s="213"/>
      <c r="AE155" s="213"/>
      <c r="AF155" s="213"/>
      <c r="AG155" s="213"/>
      <c r="AH155" s="213"/>
      <c r="AI155" s="213"/>
      <c r="AJ155" s="213"/>
      <c r="AK155" s="213"/>
      <c r="AL155" s="213"/>
    </row>
    <row r="156" ht="18" customHeight="1">
      <c r="A156" s="214" t="n">
        <v>81</v>
      </c>
      <c r="B156" s="210" t="s">
        <v>254</v>
      </c>
      <c r="C156" s="219" t="n">
        <v>45562.6770833333</v>
      </c>
      <c r="D156" s="214" t="s">
        <v>73</v>
      </c>
      <c r="E156" s="214" t="s">
        <v>12</v>
      </c>
      <c r="F156" s="214" t="s">
        <v>13</v>
      </c>
      <c r="G156" s="215" t="s">
        <v>41</v>
      </c>
      <c r="H156" s="87" t="s">
        <v>255</v>
      </c>
      <c r="I156" s="217" t="s">
        <v>229</v>
      </c>
      <c r="J156" s="213"/>
      <c r="K156" s="213"/>
      <c r="L156" s="213"/>
      <c r="M156" s="213"/>
      <c r="N156" s="213"/>
      <c r="O156" s="213"/>
      <c r="P156" s="213"/>
      <c r="Q156" s="213"/>
      <c r="R156" s="213"/>
      <c r="S156" s="213"/>
      <c r="T156" s="213"/>
      <c r="U156" s="213"/>
      <c r="V156" s="213"/>
      <c r="W156" s="213"/>
      <c r="X156" s="213"/>
      <c r="Y156" s="213"/>
      <c r="Z156" s="213"/>
      <c r="AA156" s="213"/>
      <c r="AB156" s="213"/>
      <c r="AC156" s="213"/>
      <c r="AD156" s="213"/>
      <c r="AE156" s="213"/>
      <c r="AF156" s="213"/>
      <c r="AG156" s="213"/>
      <c r="AH156" s="213"/>
      <c r="AI156" s="213"/>
      <c r="AJ156" s="213"/>
      <c r="AK156" s="213"/>
      <c r="AL156" s="213"/>
    </row>
    <row r="157" ht="18" customHeight="1">
      <c r="A157" s="214" t="n">
        <v>80</v>
      </c>
      <c r="B157" s="210" t="s">
        <v>256</v>
      </c>
      <c r="C157" s="219" t="n">
        <v>45562.656018518515</v>
      </c>
      <c r="D157" s="214" t="s">
        <v>116</v>
      </c>
      <c r="E157" s="214" t="s">
        <v>36</v>
      </c>
      <c r="F157" s="214" t="s">
        <v>13</v>
      </c>
      <c r="G157" s="215" t="s">
        <v>14</v>
      </c>
      <c r="H157" s="87"/>
      <c r="I157" s="214"/>
      <c r="J157" s="213"/>
      <c r="K157" s="213"/>
      <c r="L157" s="213"/>
      <c r="M157" s="213"/>
      <c r="N157" s="213"/>
      <c r="O157" s="213"/>
      <c r="P157" s="213"/>
      <c r="Q157" s="213"/>
      <c r="R157" s="213"/>
      <c r="S157" s="213"/>
      <c r="T157" s="213"/>
      <c r="U157" s="213"/>
      <c r="V157" s="213"/>
      <c r="W157" s="213"/>
      <c r="X157" s="213"/>
      <c r="Y157" s="213"/>
      <c r="Z157" s="213"/>
      <c r="AA157" s="213"/>
      <c r="AB157" s="213"/>
      <c r="AC157" s="213"/>
      <c r="AD157" s="213"/>
      <c r="AE157" s="213"/>
      <c r="AF157" s="213"/>
      <c r="AG157" s="213"/>
      <c r="AH157" s="213"/>
      <c r="AI157" s="213"/>
      <c r="AJ157" s="213"/>
      <c r="AK157" s="213"/>
      <c r="AL157" s="213"/>
    </row>
    <row r="158" ht="41.25" customHeight="1">
      <c r="A158" s="214" t="n">
        <v>79</v>
      </c>
      <c r="B158" s="400" t="s">
        <v>257</v>
      </c>
      <c r="C158" s="219" t="n">
        <v>45561.6083333333</v>
      </c>
      <c r="D158" s="214" t="s">
        <v>73</v>
      </c>
      <c r="E158" s="214" t="s">
        <v>109</v>
      </c>
      <c r="F158" s="214" t="s">
        <v>13</v>
      </c>
      <c r="G158" s="215" t="s">
        <v>41</v>
      </c>
      <c r="H158" s="401" t="s">
        <v>258</v>
      </c>
      <c r="I158" s="214"/>
      <c r="J158" s="213"/>
      <c r="K158" s="213"/>
      <c r="L158" s="213"/>
      <c r="M158" s="213"/>
      <c r="N158" s="213"/>
      <c r="O158" s="213"/>
      <c r="P158" s="213"/>
      <c r="Q158" s="213"/>
      <c r="R158" s="213"/>
      <c r="S158" s="213"/>
      <c r="T158" s="213"/>
      <c r="U158" s="213"/>
      <c r="V158" s="213"/>
      <c r="W158" s="213"/>
      <c r="X158" s="213"/>
      <c r="Y158" s="213"/>
      <c r="Z158" s="213"/>
      <c r="AA158" s="213"/>
      <c r="AB158" s="213"/>
      <c r="AC158" s="213"/>
      <c r="AD158" s="213"/>
      <c r="AE158" s="213"/>
      <c r="AF158" s="213"/>
      <c r="AG158" s="213"/>
      <c r="AH158" s="213"/>
      <c r="AI158" s="213"/>
      <c r="AJ158" s="213"/>
      <c r="AK158" s="213"/>
      <c r="AL158" s="213"/>
    </row>
    <row r="159" ht="18" customHeight="1">
      <c r="A159" s="214" t="n">
        <v>78</v>
      </c>
      <c r="B159" s="210" t="s">
        <v>259</v>
      </c>
      <c r="C159" s="219" t="n">
        <v>45560.5868055555</v>
      </c>
      <c r="D159" s="214" t="s">
        <v>44</v>
      </c>
      <c r="E159" s="214" t="s">
        <v>109</v>
      </c>
      <c r="F159" s="214" t="s">
        <v>13</v>
      </c>
      <c r="G159" s="215" t="s">
        <v>14</v>
      </c>
      <c r="H159" s="87"/>
      <c r="I159" s="214"/>
      <c r="J159" s="213"/>
      <c r="K159" s="213"/>
      <c r="L159" s="213"/>
      <c r="M159" s="213"/>
      <c r="N159" s="213"/>
      <c r="O159" s="213"/>
      <c r="P159" s="213"/>
      <c r="Q159" s="213"/>
      <c r="R159" s="213"/>
      <c r="S159" s="213"/>
      <c r="T159" s="213"/>
      <c r="U159" s="213"/>
      <c r="V159" s="213"/>
      <c r="W159" s="213"/>
      <c r="X159" s="213"/>
      <c r="Y159" s="213"/>
      <c r="Z159" s="213"/>
      <c r="AA159" s="213"/>
      <c r="AB159" s="213"/>
      <c r="AC159" s="213"/>
      <c r="AD159" s="213"/>
      <c r="AE159" s="213"/>
      <c r="AF159" s="213"/>
      <c r="AG159" s="213"/>
      <c r="AH159" s="213"/>
      <c r="AI159" s="213"/>
      <c r="AJ159" s="213"/>
      <c r="AK159" s="213"/>
      <c r="AL159" s="213"/>
    </row>
    <row r="160" ht="27.75" customHeight="1">
      <c r="A160" s="214" t="n">
        <v>77</v>
      </c>
      <c r="B160" s="210" t="s">
        <v>260</v>
      </c>
      <c r="C160" s="219" t="n">
        <v>45560.5868055555</v>
      </c>
      <c r="D160" s="214" t="s">
        <v>114</v>
      </c>
      <c r="E160" s="214" t="s">
        <v>109</v>
      </c>
      <c r="F160" s="214" t="s">
        <v>261</v>
      </c>
      <c r="G160" s="215" t="s">
        <v>14</v>
      </c>
      <c r="H160" s="87"/>
      <c r="I160" s="214"/>
      <c r="J160" s="213"/>
      <c r="K160" s="213"/>
      <c r="L160" s="213"/>
      <c r="M160" s="213"/>
      <c r="N160" s="213"/>
      <c r="O160" s="213"/>
      <c r="P160" s="213"/>
      <c r="Q160" s="213"/>
      <c r="R160" s="213"/>
      <c r="S160" s="213"/>
      <c r="T160" s="213"/>
      <c r="U160" s="213"/>
      <c r="V160" s="213"/>
      <c r="W160" s="213"/>
      <c r="X160" s="213"/>
      <c r="Y160" s="213"/>
      <c r="Z160" s="213"/>
      <c r="AA160" s="213"/>
      <c r="AB160" s="213"/>
      <c r="AC160" s="213"/>
      <c r="AD160" s="213"/>
      <c r="AE160" s="213"/>
      <c r="AF160" s="213"/>
      <c r="AG160" s="213"/>
      <c r="AH160" s="213"/>
      <c r="AI160" s="213"/>
      <c r="AJ160" s="213"/>
      <c r="AK160" s="213"/>
      <c r="AL160" s="213"/>
    </row>
    <row r="161" ht="41.25" customHeight="1">
      <c r="A161" s="214" t="n">
        <v>76</v>
      </c>
      <c r="B161" s="402" t="s">
        <v>262</v>
      </c>
      <c r="C161" s="219" t="n">
        <v>45559.71875</v>
      </c>
      <c r="D161" s="214" t="s">
        <v>73</v>
      </c>
      <c r="E161" s="214" t="s">
        <v>12</v>
      </c>
      <c r="F161" s="214" t="s">
        <v>13</v>
      </c>
      <c r="G161" s="215" t="s">
        <v>14</v>
      </c>
      <c r="H161" s="403" t="s">
        <v>263</v>
      </c>
      <c r="I161" s="217" t="s">
        <v>229</v>
      </c>
      <c r="J161" s="213"/>
      <c r="K161" s="213"/>
      <c r="L161" s="213"/>
      <c r="M161" s="213"/>
      <c r="N161" s="213"/>
      <c r="O161" s="213"/>
      <c r="P161" s="213"/>
      <c r="Q161" s="213"/>
      <c r="R161" s="213"/>
      <c r="S161" s="213"/>
      <c r="T161" s="213"/>
      <c r="U161" s="213"/>
      <c r="V161" s="213"/>
      <c r="W161" s="213"/>
      <c r="X161" s="213"/>
      <c r="Y161" s="213"/>
      <c r="Z161" s="213"/>
      <c r="AA161" s="213"/>
      <c r="AB161" s="213"/>
      <c r="AC161" s="213"/>
      <c r="AD161" s="213"/>
      <c r="AE161" s="213"/>
      <c r="AF161" s="213"/>
      <c r="AG161" s="213"/>
      <c r="AH161" s="213"/>
      <c r="AI161" s="213"/>
      <c r="AJ161" s="213"/>
      <c r="AK161" s="213"/>
      <c r="AL161" s="213"/>
    </row>
    <row r="162" ht="18" customHeight="1">
      <c r="A162" s="214" t="n">
        <v>75</v>
      </c>
      <c r="B162" s="210" t="s">
        <v>264</v>
      </c>
      <c r="C162" s="219" t="n">
        <v>45558.9430555555</v>
      </c>
      <c r="D162" s="214" t="s">
        <v>73</v>
      </c>
      <c r="E162" s="214" t="s">
        <v>109</v>
      </c>
      <c r="F162" s="214" t="s">
        <v>13</v>
      </c>
      <c r="G162" s="215" t="s">
        <v>14</v>
      </c>
      <c r="H162" s="87"/>
      <c r="I162" s="214"/>
      <c r="J162" s="213"/>
      <c r="K162" s="213"/>
      <c r="L162" s="213"/>
      <c r="M162" s="213"/>
      <c r="N162" s="213"/>
      <c r="O162" s="213"/>
      <c r="P162" s="213"/>
      <c r="Q162" s="213"/>
      <c r="R162" s="213"/>
      <c r="S162" s="213"/>
      <c r="T162" s="213"/>
      <c r="U162" s="213"/>
      <c r="V162" s="213"/>
      <c r="W162" s="213"/>
      <c r="X162" s="213"/>
      <c r="Y162" s="213"/>
      <c r="Z162" s="213"/>
      <c r="AA162" s="213"/>
      <c r="AB162" s="213"/>
      <c r="AC162" s="213"/>
      <c r="AD162" s="213"/>
      <c r="AE162" s="213"/>
      <c r="AF162" s="213"/>
      <c r="AG162" s="213"/>
      <c r="AH162" s="213"/>
      <c r="AI162" s="213"/>
      <c r="AJ162" s="213"/>
      <c r="AK162" s="213"/>
      <c r="AL162" s="213"/>
    </row>
    <row r="163" ht="41.25" customHeight="1">
      <c r="A163" s="214" t="n">
        <v>74</v>
      </c>
      <c r="B163" s="404" t="s">
        <v>265</v>
      </c>
      <c r="C163" s="219" t="n">
        <v>45558.8229166666</v>
      </c>
      <c r="D163" s="405" t="s">
        <v>266</v>
      </c>
      <c r="E163" s="214" t="s">
        <v>109</v>
      </c>
      <c r="F163" s="214" t="s">
        <v>13</v>
      </c>
      <c r="G163" s="215" t="s">
        <v>41</v>
      </c>
      <c r="H163" s="87" t="s">
        <v>226</v>
      </c>
      <c r="I163" s="214"/>
      <c r="J163" s="213"/>
      <c r="K163" s="213"/>
      <c r="L163" s="213"/>
      <c r="M163" s="213"/>
      <c r="N163" s="213"/>
      <c r="O163" s="213"/>
      <c r="P163" s="213"/>
      <c r="Q163" s="213"/>
      <c r="R163" s="213"/>
      <c r="S163" s="213"/>
      <c r="T163" s="213"/>
      <c r="U163" s="213"/>
      <c r="V163" s="213"/>
      <c r="W163" s="213"/>
      <c r="X163" s="213"/>
      <c r="Y163" s="213"/>
      <c r="Z163" s="213"/>
      <c r="AA163" s="213"/>
      <c r="AB163" s="213"/>
      <c r="AC163" s="213"/>
      <c r="AD163" s="213"/>
      <c r="AE163" s="213"/>
      <c r="AF163" s="213"/>
      <c r="AG163" s="213"/>
      <c r="AH163" s="213"/>
      <c r="AI163" s="213"/>
      <c r="AJ163" s="213"/>
      <c r="AK163" s="213"/>
      <c r="AL163" s="213"/>
    </row>
    <row r="164" ht="27.75" customHeight="1">
      <c r="A164" s="214" t="n">
        <v>73</v>
      </c>
      <c r="B164" s="210" t="s">
        <v>267</v>
      </c>
      <c r="C164" s="219" t="n">
        <v>45555.8020833333</v>
      </c>
      <c r="D164" s="214" t="s">
        <v>73</v>
      </c>
      <c r="E164" s="214" t="s">
        <v>29</v>
      </c>
      <c r="F164" s="214" t="s">
        <v>13</v>
      </c>
      <c r="G164" s="215" t="s">
        <v>14</v>
      </c>
      <c r="H164" s="87"/>
      <c r="I164" s="214"/>
      <c r="J164" s="213"/>
      <c r="K164" s="213"/>
      <c r="L164" s="213"/>
      <c r="M164" s="213"/>
      <c r="N164" s="213"/>
      <c r="O164" s="213"/>
      <c r="P164" s="213"/>
      <c r="Q164" s="213"/>
      <c r="R164" s="213"/>
      <c r="S164" s="213"/>
      <c r="T164" s="213"/>
      <c r="U164" s="213"/>
      <c r="V164" s="213"/>
      <c r="W164" s="213"/>
      <c r="X164" s="213"/>
      <c r="Y164" s="213"/>
      <c r="Z164" s="213"/>
      <c r="AA164" s="213"/>
      <c r="AB164" s="213"/>
      <c r="AC164" s="213"/>
      <c r="AD164" s="213"/>
      <c r="AE164" s="213"/>
      <c r="AF164" s="213"/>
      <c r="AG164" s="213"/>
      <c r="AH164" s="213"/>
      <c r="AI164" s="213"/>
      <c r="AJ164" s="213"/>
      <c r="AK164" s="213"/>
      <c r="AL164" s="213"/>
    </row>
    <row r="165" ht="41.25" customHeight="1">
      <c r="A165" s="214" t="n">
        <v>72</v>
      </c>
      <c r="B165" s="210" t="s">
        <v>268</v>
      </c>
      <c r="C165" s="219" t="n">
        <v>45555.7246875</v>
      </c>
      <c r="D165" s="406" t="s">
        <v>269</v>
      </c>
      <c r="E165" s="214" t="s">
        <v>36</v>
      </c>
      <c r="F165" s="214" t="s">
        <v>13</v>
      </c>
      <c r="G165" s="215" t="s">
        <v>14</v>
      </c>
      <c r="H165" s="87"/>
      <c r="I165" s="214"/>
      <c r="J165" s="213"/>
      <c r="K165" s="213"/>
      <c r="L165" s="213"/>
      <c r="M165" s="213"/>
      <c r="N165" s="213"/>
      <c r="O165" s="213"/>
      <c r="P165" s="213"/>
      <c r="Q165" s="213"/>
      <c r="R165" s="213"/>
      <c r="S165" s="213"/>
      <c r="T165" s="213"/>
      <c r="U165" s="213"/>
      <c r="V165" s="213"/>
      <c r="W165" s="213"/>
      <c r="X165" s="213"/>
      <c r="Y165" s="213"/>
      <c r="Z165" s="213"/>
      <c r="AA165" s="213"/>
      <c r="AB165" s="213"/>
      <c r="AC165" s="213"/>
      <c r="AD165" s="213"/>
      <c r="AE165" s="213"/>
      <c r="AF165" s="213"/>
      <c r="AG165" s="213"/>
      <c r="AH165" s="213"/>
      <c r="AI165" s="213"/>
      <c r="AJ165" s="213"/>
      <c r="AK165" s="213"/>
      <c r="AL165" s="213"/>
    </row>
    <row r="166" ht="27.75" customHeight="1">
      <c r="A166" s="214" t="n">
        <v>71</v>
      </c>
      <c r="B166" s="210" t="s">
        <v>270</v>
      </c>
      <c r="C166" s="219" t="n">
        <v>45555.4930555555</v>
      </c>
      <c r="D166" s="214" t="s">
        <v>17</v>
      </c>
      <c r="E166" s="214" t="s">
        <v>109</v>
      </c>
      <c r="F166" s="214" t="s">
        <v>88</v>
      </c>
      <c r="G166" s="215" t="s">
        <v>14</v>
      </c>
      <c r="H166" s="87"/>
      <c r="I166" s="214"/>
      <c r="J166" s="213"/>
      <c r="K166" s="213"/>
      <c r="L166" s="213"/>
      <c r="M166" s="213"/>
      <c r="N166" s="213"/>
      <c r="O166" s="213"/>
      <c r="P166" s="213"/>
      <c r="Q166" s="213"/>
      <c r="R166" s="213"/>
      <c r="S166" s="213"/>
      <c r="T166" s="213"/>
      <c r="U166" s="213"/>
      <c r="V166" s="213"/>
      <c r="W166" s="213"/>
      <c r="X166" s="213"/>
      <c r="Y166" s="213"/>
      <c r="Z166" s="213"/>
      <c r="AA166" s="213"/>
      <c r="AB166" s="213"/>
      <c r="AC166" s="213"/>
      <c r="AD166" s="213"/>
      <c r="AE166" s="213"/>
      <c r="AF166" s="213"/>
      <c r="AG166" s="213"/>
      <c r="AH166" s="213"/>
      <c r="AI166" s="213"/>
      <c r="AJ166" s="213"/>
      <c r="AK166" s="213"/>
      <c r="AL166" s="213"/>
    </row>
    <row r="167" ht="41.25" customHeight="1">
      <c r="A167" s="214" t="n">
        <v>70</v>
      </c>
      <c r="B167" s="210" t="s">
        <v>271</v>
      </c>
      <c r="C167" s="219" t="n">
        <v>45554.8305555555</v>
      </c>
      <c r="D167" s="407" t="s">
        <v>272</v>
      </c>
      <c r="E167" s="214" t="s">
        <v>29</v>
      </c>
      <c r="F167" s="214" t="s">
        <v>13</v>
      </c>
      <c r="G167" s="215" t="s">
        <v>41</v>
      </c>
      <c r="H167" s="87" t="s">
        <v>273</v>
      </c>
      <c r="I167" s="214"/>
      <c r="J167" s="213"/>
      <c r="K167" s="213"/>
      <c r="L167" s="213"/>
      <c r="M167" s="213"/>
      <c r="N167" s="213"/>
      <c r="O167" s="213"/>
      <c r="P167" s="213"/>
      <c r="Q167" s="213"/>
      <c r="R167" s="213"/>
      <c r="S167" s="213"/>
      <c r="T167" s="213"/>
      <c r="U167" s="213"/>
      <c r="V167" s="213"/>
      <c r="W167" s="213"/>
      <c r="X167" s="213"/>
      <c r="Y167" s="213"/>
      <c r="Z167" s="213"/>
      <c r="AA167" s="213"/>
      <c r="AB167" s="213"/>
      <c r="AC167" s="213"/>
      <c r="AD167" s="213"/>
      <c r="AE167" s="213"/>
      <c r="AF167" s="213"/>
      <c r="AG167" s="213"/>
      <c r="AH167" s="213"/>
      <c r="AI167" s="213"/>
      <c r="AJ167" s="213"/>
      <c r="AK167" s="213"/>
      <c r="AL167" s="213"/>
    </row>
    <row r="168" ht="41.25" customHeight="1">
      <c r="A168" s="214" t="n">
        <v>69</v>
      </c>
      <c r="B168" s="210" t="s">
        <v>274</v>
      </c>
      <c r="C168" s="219" t="n">
        <v>45554.7256944444</v>
      </c>
      <c r="D168" s="408" t="s">
        <v>272</v>
      </c>
      <c r="E168" s="214" t="s">
        <v>109</v>
      </c>
      <c r="F168" s="214" t="s">
        <v>13</v>
      </c>
      <c r="G168" s="216"/>
      <c r="H168" s="88"/>
      <c r="I168" s="214"/>
      <c r="J168" s="213"/>
      <c r="K168" s="213"/>
      <c r="L168" s="213"/>
      <c r="M168" s="213"/>
      <c r="N168" s="213"/>
      <c r="O168" s="213"/>
      <c r="P168" s="213"/>
      <c r="Q168" s="213"/>
      <c r="R168" s="213"/>
      <c r="S168" s="213"/>
      <c r="T168" s="213"/>
      <c r="U168" s="213"/>
      <c r="V168" s="213"/>
      <c r="W168" s="213"/>
      <c r="X168" s="213"/>
      <c r="Y168" s="213"/>
      <c r="Z168" s="213"/>
      <c r="AA168" s="213"/>
      <c r="AB168" s="213"/>
      <c r="AC168" s="213"/>
      <c r="AD168" s="213"/>
      <c r="AE168" s="213"/>
      <c r="AF168" s="213"/>
      <c r="AG168" s="213"/>
      <c r="AH168" s="213"/>
      <c r="AI168" s="213"/>
      <c r="AJ168" s="213"/>
      <c r="AK168" s="213"/>
      <c r="AL168" s="213"/>
    </row>
    <row r="169" ht="18" customHeight="1">
      <c r="A169" s="214" t="n">
        <v>68</v>
      </c>
      <c r="B169" s="210" t="s">
        <v>275</v>
      </c>
      <c r="C169" s="219" t="n">
        <v>45553.7083333333</v>
      </c>
      <c r="D169" s="214" t="s">
        <v>76</v>
      </c>
      <c r="E169" s="214" t="s">
        <v>29</v>
      </c>
      <c r="F169" s="214" t="s">
        <v>13</v>
      </c>
      <c r="G169" s="214" t="s">
        <v>14</v>
      </c>
      <c r="H169" s="87"/>
      <c r="I169" s="214"/>
      <c r="J169" s="213"/>
      <c r="K169" s="213"/>
      <c r="L169" s="213"/>
      <c r="M169" s="213"/>
      <c r="N169" s="213"/>
      <c r="O169" s="213"/>
      <c r="P169" s="213"/>
      <c r="Q169" s="213"/>
      <c r="R169" s="213"/>
      <c r="S169" s="213"/>
      <c r="T169" s="213"/>
      <c r="U169" s="213"/>
      <c r="V169" s="213"/>
      <c r="W169" s="213"/>
      <c r="X169" s="213"/>
      <c r="Y169" s="213"/>
      <c r="Z169" s="213"/>
      <c r="AA169" s="213"/>
      <c r="AB169" s="213"/>
      <c r="AC169" s="213"/>
      <c r="AD169" s="213"/>
      <c r="AE169" s="213"/>
      <c r="AF169" s="213"/>
      <c r="AG169" s="213"/>
      <c r="AH169" s="213"/>
      <c r="AI169" s="213"/>
      <c r="AJ169" s="213"/>
      <c r="AK169" s="213"/>
      <c r="AL169" s="213"/>
    </row>
    <row r="170" ht="41.25" customHeight="1">
      <c r="A170" s="214" t="n">
        <v>67</v>
      </c>
      <c r="B170" s="211" t="s">
        <v>276</v>
      </c>
      <c r="C170" s="218" t="n">
        <v>45548.7222222222</v>
      </c>
      <c r="D170" s="409" t="s">
        <v>277</v>
      </c>
      <c r="E170" s="214" t="s">
        <v>109</v>
      </c>
      <c r="F170" s="214" t="s">
        <v>13</v>
      </c>
      <c r="G170" s="214" t="s">
        <v>41</v>
      </c>
      <c r="H170" s="87" t="s">
        <v>278</v>
      </c>
      <c r="I170" s="214"/>
      <c r="J170" s="213"/>
      <c r="K170" s="213"/>
      <c r="L170" s="213"/>
      <c r="M170" s="213"/>
      <c r="N170" s="213"/>
      <c r="O170" s="213"/>
      <c r="P170" s="213"/>
      <c r="Q170" s="213"/>
      <c r="R170" s="213"/>
      <c r="S170" s="213"/>
      <c r="T170" s="213"/>
      <c r="U170" s="213"/>
      <c r="V170" s="213"/>
      <c r="W170" s="213"/>
      <c r="X170" s="213"/>
      <c r="Y170" s="213"/>
      <c r="Z170" s="213"/>
      <c r="AA170" s="213"/>
      <c r="AB170" s="213"/>
      <c r="AC170" s="213"/>
      <c r="AD170" s="213"/>
      <c r="AE170" s="213"/>
      <c r="AF170" s="213"/>
      <c r="AG170" s="213"/>
      <c r="AH170" s="213"/>
      <c r="AI170" s="213"/>
      <c r="AJ170" s="213"/>
      <c r="AK170" s="213"/>
      <c r="AL170" s="213"/>
    </row>
    <row r="171" ht="41.25" customHeight="1">
      <c r="A171" s="214" t="n">
        <v>66</v>
      </c>
      <c r="B171" s="211" t="s">
        <v>279</v>
      </c>
      <c r="C171" s="218" t="n">
        <v>45547.8402777777</v>
      </c>
      <c r="D171" s="410" t="s">
        <v>280</v>
      </c>
      <c r="E171" s="214" t="s">
        <v>109</v>
      </c>
      <c r="F171" s="214" t="s">
        <v>281</v>
      </c>
      <c r="G171" s="214" t="s">
        <v>41</v>
      </c>
      <c r="H171" s="87" t="s">
        <v>278</v>
      </c>
      <c r="I171" s="214"/>
      <c r="J171" s="213"/>
      <c r="K171" s="213"/>
      <c r="L171" s="213"/>
      <c r="M171" s="213"/>
      <c r="N171" s="213"/>
      <c r="O171" s="213"/>
      <c r="P171" s="213"/>
      <c r="Q171" s="213"/>
      <c r="R171" s="213"/>
      <c r="S171" s="213"/>
      <c r="T171" s="213"/>
      <c r="U171" s="213"/>
      <c r="V171" s="213"/>
      <c r="W171" s="213"/>
      <c r="X171" s="213"/>
      <c r="Y171" s="213"/>
      <c r="Z171" s="213"/>
      <c r="AA171" s="213"/>
      <c r="AB171" s="213"/>
      <c r="AC171" s="213"/>
      <c r="AD171" s="213"/>
      <c r="AE171" s="213"/>
      <c r="AF171" s="213"/>
      <c r="AG171" s="213"/>
      <c r="AH171" s="213"/>
      <c r="AI171" s="213"/>
      <c r="AJ171" s="213"/>
      <c r="AK171" s="213"/>
      <c r="AL171" s="213"/>
    </row>
    <row r="172" ht="18" customHeight="1">
      <c r="A172" s="214" t="n">
        <v>65</v>
      </c>
      <c r="B172" s="211" t="s">
        <v>282</v>
      </c>
      <c r="C172" s="218" t="n">
        <v>45547.5872337962</v>
      </c>
      <c r="D172" s="214" t="s">
        <v>116</v>
      </c>
      <c r="E172" s="214" t="s">
        <v>109</v>
      </c>
      <c r="F172" s="214" t="s">
        <v>13</v>
      </c>
      <c r="G172" s="214" t="s">
        <v>14</v>
      </c>
      <c r="H172" s="87"/>
      <c r="I172" s="214"/>
      <c r="J172" s="213"/>
      <c r="K172" s="213"/>
      <c r="L172" s="213"/>
      <c r="M172" s="213"/>
      <c r="N172" s="213"/>
      <c r="O172" s="213"/>
      <c r="P172" s="213"/>
      <c r="Q172" s="213"/>
      <c r="R172" s="213"/>
      <c r="S172" s="213"/>
      <c r="T172" s="213"/>
      <c r="U172" s="213"/>
      <c r="V172" s="213"/>
      <c r="W172" s="213"/>
      <c r="X172" s="213"/>
      <c r="Y172" s="213"/>
      <c r="Z172" s="213"/>
      <c r="AA172" s="213"/>
      <c r="AB172" s="213"/>
      <c r="AC172" s="213"/>
      <c r="AD172" s="213"/>
      <c r="AE172" s="213"/>
      <c r="AF172" s="213"/>
      <c r="AG172" s="213"/>
      <c r="AH172" s="213"/>
      <c r="AI172" s="213"/>
      <c r="AJ172" s="213"/>
      <c r="AK172" s="213"/>
      <c r="AL172" s="213"/>
    </row>
    <row r="173" ht="18" customHeight="1">
      <c r="A173" s="214" t="n">
        <v>63</v>
      </c>
      <c r="B173" s="211" t="s">
        <v>283</v>
      </c>
      <c r="C173" s="218" t="n">
        <v>45546.8541666666</v>
      </c>
      <c r="D173" s="214" t="s">
        <v>11</v>
      </c>
      <c r="E173" s="214" t="s">
        <v>109</v>
      </c>
      <c r="F173" s="214" t="s">
        <v>88</v>
      </c>
      <c r="G173" s="214" t="s">
        <v>14</v>
      </c>
      <c r="H173" s="87"/>
      <c r="I173" s="214"/>
      <c r="J173" s="213"/>
      <c r="K173" s="213"/>
      <c r="L173" s="213"/>
      <c r="M173" s="213"/>
      <c r="N173" s="213"/>
      <c r="O173" s="213"/>
      <c r="P173" s="213"/>
      <c r="Q173" s="213"/>
      <c r="R173" s="213"/>
      <c r="S173" s="213"/>
      <c r="T173" s="213"/>
      <c r="U173" s="213"/>
      <c r="V173" s="213"/>
      <c r="W173" s="213"/>
      <c r="X173" s="213"/>
      <c r="Y173" s="213"/>
      <c r="Z173" s="213"/>
      <c r="AA173" s="213"/>
      <c r="AB173" s="213"/>
      <c r="AC173" s="213"/>
      <c r="AD173" s="213"/>
      <c r="AE173" s="213"/>
      <c r="AF173" s="213"/>
      <c r="AG173" s="213"/>
      <c r="AH173" s="213"/>
      <c r="AI173" s="213"/>
      <c r="AJ173" s="213"/>
      <c r="AK173" s="213"/>
      <c r="AL173" s="213"/>
    </row>
    <row r="174" ht="18" customHeight="1">
      <c r="A174" s="214" t="n">
        <v>62</v>
      </c>
      <c r="B174" s="211" t="s">
        <v>284</v>
      </c>
      <c r="C174" s="218" t="n">
        <v>45546.8506944444</v>
      </c>
      <c r="D174" s="214" t="s">
        <v>73</v>
      </c>
      <c r="E174" s="214" t="s">
        <v>29</v>
      </c>
      <c r="F174" s="214" t="s">
        <v>13</v>
      </c>
      <c r="G174" s="214" t="s">
        <v>14</v>
      </c>
      <c r="H174" s="87"/>
      <c r="I174" s="214"/>
      <c r="J174" s="213"/>
      <c r="K174" s="213"/>
      <c r="L174" s="213"/>
      <c r="M174" s="213"/>
      <c r="N174" s="213"/>
      <c r="O174" s="213"/>
      <c r="P174" s="213"/>
      <c r="Q174" s="213"/>
      <c r="R174" s="213"/>
      <c r="S174" s="213"/>
      <c r="T174" s="213"/>
      <c r="U174" s="213"/>
      <c r="V174" s="213"/>
      <c r="W174" s="213"/>
      <c r="X174" s="213"/>
      <c r="Y174" s="213"/>
      <c r="Z174" s="213"/>
      <c r="AA174" s="213"/>
      <c r="AB174" s="213"/>
      <c r="AC174" s="213"/>
      <c r="AD174" s="213"/>
      <c r="AE174" s="213"/>
      <c r="AF174" s="213"/>
      <c r="AG174" s="213"/>
      <c r="AH174" s="213"/>
      <c r="AI174" s="213"/>
      <c r="AJ174" s="213"/>
      <c r="AK174" s="213"/>
      <c r="AL174" s="213"/>
    </row>
    <row r="175" ht="41.25" customHeight="1">
      <c r="A175" s="214" t="n">
        <v>61</v>
      </c>
      <c r="B175" s="211" t="s">
        <v>285</v>
      </c>
      <c r="C175" s="218" t="n">
        <v>45546.7847222222</v>
      </c>
      <c r="D175" s="214" t="s">
        <v>76</v>
      </c>
      <c r="E175" s="214" t="s">
        <v>36</v>
      </c>
      <c r="F175" s="214" t="s">
        <v>13</v>
      </c>
      <c r="G175" s="214" t="s">
        <v>14</v>
      </c>
      <c r="H175" s="87"/>
      <c r="I175" s="214"/>
      <c r="J175" s="213"/>
      <c r="K175" s="213"/>
      <c r="L175" s="213"/>
      <c r="M175" s="213"/>
      <c r="N175" s="213"/>
      <c r="O175" s="213"/>
      <c r="P175" s="213"/>
      <c r="Q175" s="213"/>
      <c r="R175" s="213"/>
      <c r="S175" s="213"/>
      <c r="T175" s="213"/>
      <c r="U175" s="213"/>
      <c r="V175" s="213"/>
      <c r="W175" s="213"/>
      <c r="X175" s="213"/>
      <c r="Y175" s="213"/>
      <c r="Z175" s="213"/>
      <c r="AA175" s="213"/>
      <c r="AB175" s="213"/>
      <c r="AC175" s="213"/>
      <c r="AD175" s="213"/>
      <c r="AE175" s="213"/>
      <c r="AF175" s="213"/>
      <c r="AG175" s="213"/>
      <c r="AH175" s="213"/>
      <c r="AI175" s="213"/>
      <c r="AJ175" s="213"/>
      <c r="AK175" s="213"/>
      <c r="AL175" s="213"/>
    </row>
    <row r="176" ht="27.75" customHeight="1">
      <c r="A176" s="214" t="n">
        <v>60</v>
      </c>
      <c r="B176" s="211" t="s">
        <v>286</v>
      </c>
      <c r="C176" s="218" t="n">
        <v>45545.5870486111</v>
      </c>
      <c r="D176" s="214" t="s">
        <v>114</v>
      </c>
      <c r="E176" s="214" t="s">
        <v>109</v>
      </c>
      <c r="F176" s="214" t="s">
        <v>261</v>
      </c>
      <c r="G176" s="214" t="s">
        <v>14</v>
      </c>
      <c r="H176" s="87"/>
      <c r="I176" s="214"/>
      <c r="J176" s="213"/>
      <c r="K176" s="213"/>
      <c r="L176" s="213"/>
      <c r="M176" s="213"/>
      <c r="N176" s="213"/>
      <c r="O176" s="213"/>
      <c r="P176" s="213"/>
      <c r="Q176" s="213"/>
      <c r="R176" s="213"/>
      <c r="S176" s="213"/>
      <c r="T176" s="213"/>
      <c r="U176" s="213"/>
      <c r="V176" s="213"/>
      <c r="W176" s="213"/>
      <c r="X176" s="213"/>
      <c r="Y176" s="213"/>
      <c r="Z176" s="213"/>
      <c r="AA176" s="213"/>
      <c r="AB176" s="213"/>
      <c r="AC176" s="213"/>
      <c r="AD176" s="213"/>
      <c r="AE176" s="213"/>
      <c r="AF176" s="213"/>
      <c r="AG176" s="213"/>
      <c r="AH176" s="213"/>
      <c r="AI176" s="213"/>
      <c r="AJ176" s="213"/>
      <c r="AK176" s="213"/>
      <c r="AL176" s="213"/>
    </row>
    <row r="177" ht="27.75" customHeight="1">
      <c r="A177" s="214" t="n">
        <v>59</v>
      </c>
      <c r="B177" s="211" t="s">
        <v>287</v>
      </c>
      <c r="C177" s="218" t="n">
        <v>45545.6044097222</v>
      </c>
      <c r="D177" s="214" t="s">
        <v>17</v>
      </c>
      <c r="E177" s="214" t="s">
        <v>109</v>
      </c>
      <c r="F177" s="214" t="s">
        <v>88</v>
      </c>
      <c r="G177" s="214" t="s">
        <v>14</v>
      </c>
      <c r="H177" s="87"/>
      <c r="I177" s="214"/>
      <c r="J177" s="213"/>
      <c r="K177" s="213"/>
      <c r="L177" s="213"/>
      <c r="M177" s="213"/>
      <c r="N177" s="213"/>
      <c r="O177" s="213"/>
      <c r="P177" s="213"/>
      <c r="Q177" s="213"/>
      <c r="R177" s="213"/>
      <c r="S177" s="213"/>
      <c r="T177" s="213"/>
      <c r="U177" s="213"/>
      <c r="V177" s="213"/>
      <c r="W177" s="213"/>
      <c r="X177" s="213"/>
      <c r="Y177" s="213"/>
      <c r="Z177" s="213"/>
      <c r="AA177" s="213"/>
      <c r="AB177" s="213"/>
      <c r="AC177" s="213"/>
      <c r="AD177" s="213"/>
      <c r="AE177" s="213"/>
      <c r="AF177" s="213"/>
      <c r="AG177" s="213"/>
      <c r="AH177" s="213"/>
      <c r="AI177" s="213"/>
      <c r="AJ177" s="213"/>
      <c r="AK177" s="213"/>
      <c r="AL177" s="213"/>
    </row>
    <row r="178" ht="18" customHeight="1">
      <c r="A178" s="214" t="n">
        <v>58</v>
      </c>
      <c r="B178" s="211" t="s">
        <v>288</v>
      </c>
      <c r="C178" s="218" t="n">
        <v>45545.6669097222</v>
      </c>
      <c r="D178" s="214" t="s">
        <v>17</v>
      </c>
      <c r="E178" s="214" t="s">
        <v>109</v>
      </c>
      <c r="F178" s="214" t="s">
        <v>88</v>
      </c>
      <c r="G178" s="214" t="s">
        <v>14</v>
      </c>
      <c r="H178" s="87"/>
      <c r="I178" s="214"/>
      <c r="J178" s="213"/>
      <c r="K178" s="213"/>
      <c r="L178" s="213"/>
      <c r="M178" s="213"/>
      <c r="N178" s="213"/>
      <c r="O178" s="213"/>
      <c r="P178" s="213"/>
      <c r="Q178" s="213"/>
      <c r="R178" s="213"/>
      <c r="S178" s="213"/>
      <c r="T178" s="213"/>
      <c r="U178" s="213"/>
      <c r="V178" s="213"/>
      <c r="W178" s="213"/>
      <c r="X178" s="213"/>
      <c r="Y178" s="213"/>
      <c r="Z178" s="213"/>
      <c r="AA178" s="213"/>
      <c r="AB178" s="213"/>
      <c r="AC178" s="213"/>
      <c r="AD178" s="213"/>
      <c r="AE178" s="213"/>
      <c r="AF178" s="213"/>
      <c r="AG178" s="213"/>
      <c r="AH178" s="213"/>
      <c r="AI178" s="213"/>
      <c r="AJ178" s="213"/>
      <c r="AK178" s="213"/>
      <c r="AL178" s="213"/>
    </row>
    <row r="179" ht="18" customHeight="1">
      <c r="A179" s="214" t="n">
        <v>57</v>
      </c>
      <c r="B179" s="211" t="s">
        <v>289</v>
      </c>
      <c r="C179" s="218" t="n">
        <v>45545.6877430555</v>
      </c>
      <c r="D179" s="214" t="s">
        <v>290</v>
      </c>
      <c r="E179" s="214" t="s">
        <v>29</v>
      </c>
      <c r="F179" s="214" t="s">
        <v>261</v>
      </c>
      <c r="G179" s="214" t="s">
        <v>14</v>
      </c>
      <c r="H179" s="87"/>
      <c r="I179" s="214"/>
      <c r="J179" s="213"/>
      <c r="K179" s="213"/>
      <c r="L179" s="213"/>
      <c r="M179" s="213"/>
      <c r="N179" s="213"/>
      <c r="O179" s="213"/>
      <c r="P179" s="213"/>
      <c r="Q179" s="213"/>
      <c r="R179" s="213"/>
      <c r="S179" s="213"/>
      <c r="T179" s="213"/>
      <c r="U179" s="213"/>
      <c r="V179" s="213"/>
      <c r="W179" s="213"/>
      <c r="X179" s="213"/>
      <c r="Y179" s="213"/>
      <c r="Z179" s="213"/>
      <c r="AA179" s="213"/>
      <c r="AB179" s="213"/>
      <c r="AC179" s="213"/>
      <c r="AD179" s="213"/>
      <c r="AE179" s="213"/>
      <c r="AF179" s="213"/>
      <c r="AG179" s="213"/>
      <c r="AH179" s="213"/>
      <c r="AI179" s="213"/>
      <c r="AJ179" s="213"/>
      <c r="AK179" s="213"/>
      <c r="AL179" s="213"/>
    </row>
    <row r="180" ht="95.25" customHeight="1">
      <c r="A180" s="214" t="n">
        <v>56</v>
      </c>
      <c r="B180" s="411" t="s">
        <v>291</v>
      </c>
      <c r="C180" s="218" t="n">
        <v>45544.7294097222</v>
      </c>
      <c r="D180" s="412" t="s">
        <v>292</v>
      </c>
      <c r="E180" s="214" t="s">
        <v>109</v>
      </c>
      <c r="F180" s="214" t="s">
        <v>13</v>
      </c>
      <c r="G180" s="214" t="s">
        <v>41</v>
      </c>
      <c r="H180" s="413" t="s">
        <v>293</v>
      </c>
      <c r="I180" s="214"/>
      <c r="J180" s="213"/>
      <c r="K180" s="213"/>
      <c r="L180" s="213"/>
      <c r="M180" s="213"/>
      <c r="N180" s="213"/>
      <c r="O180" s="213"/>
      <c r="P180" s="213"/>
      <c r="Q180" s="213"/>
      <c r="R180" s="213"/>
      <c r="S180" s="213"/>
      <c r="T180" s="213"/>
      <c r="U180" s="213"/>
      <c r="V180" s="213"/>
      <c r="W180" s="213"/>
      <c r="X180" s="213"/>
      <c r="Y180" s="213"/>
      <c r="Z180" s="213"/>
      <c r="AA180" s="213"/>
      <c r="AB180" s="213"/>
      <c r="AC180" s="213"/>
      <c r="AD180" s="213"/>
      <c r="AE180" s="213"/>
      <c r="AF180" s="213"/>
      <c r="AG180" s="213"/>
      <c r="AH180" s="213"/>
      <c r="AI180" s="213"/>
      <c r="AJ180" s="213"/>
      <c r="AK180" s="213"/>
      <c r="AL180" s="213"/>
    </row>
    <row r="181" ht="18" customHeight="1">
      <c r="A181" s="214" t="n">
        <v>54</v>
      </c>
      <c r="B181" s="211" t="s">
        <v>294</v>
      </c>
      <c r="C181" s="218" t="n">
        <v>45544.4131944444</v>
      </c>
      <c r="D181" s="214" t="s">
        <v>73</v>
      </c>
      <c r="E181" s="214" t="s">
        <v>109</v>
      </c>
      <c r="F181" s="214" t="s">
        <v>13</v>
      </c>
      <c r="G181" s="214" t="s">
        <v>14</v>
      </c>
      <c r="H181" s="87"/>
      <c r="I181" s="214"/>
      <c r="J181" s="213"/>
      <c r="K181" s="213"/>
      <c r="L181" s="213"/>
      <c r="M181" s="213"/>
      <c r="N181" s="213"/>
      <c r="O181" s="213"/>
      <c r="P181" s="213"/>
      <c r="Q181" s="213"/>
      <c r="R181" s="213"/>
      <c r="S181" s="213"/>
      <c r="T181" s="213"/>
      <c r="U181" s="213"/>
      <c r="V181" s="213"/>
      <c r="W181" s="213"/>
      <c r="X181" s="213"/>
      <c r="Y181" s="213"/>
      <c r="Z181" s="213"/>
      <c r="AA181" s="213"/>
      <c r="AB181" s="213"/>
      <c r="AC181" s="213"/>
      <c r="AD181" s="213"/>
      <c r="AE181" s="213"/>
      <c r="AF181" s="213"/>
      <c r="AG181" s="213"/>
      <c r="AH181" s="213"/>
      <c r="AI181" s="213"/>
      <c r="AJ181" s="213"/>
      <c r="AK181" s="213"/>
      <c r="AL181" s="213"/>
    </row>
    <row r="182" ht="41.25" customHeight="1">
      <c r="A182" s="214" t="n">
        <v>53</v>
      </c>
      <c r="B182" s="211" t="s">
        <v>295</v>
      </c>
      <c r="C182" s="218" t="n">
        <v>45542.7361111111</v>
      </c>
      <c r="D182" s="214" t="s">
        <v>73</v>
      </c>
      <c r="E182" s="214" t="s">
        <v>109</v>
      </c>
      <c r="F182" s="214" t="s">
        <v>13</v>
      </c>
      <c r="G182" s="214" t="s">
        <v>14</v>
      </c>
      <c r="H182" s="87"/>
      <c r="I182" s="214"/>
      <c r="J182" s="213"/>
      <c r="K182" s="213"/>
      <c r="L182" s="213"/>
      <c r="M182" s="213"/>
      <c r="N182" s="213"/>
      <c r="O182" s="213"/>
      <c r="P182" s="213"/>
      <c r="Q182" s="213"/>
      <c r="R182" s="213"/>
      <c r="S182" s="213"/>
      <c r="T182" s="213"/>
      <c r="U182" s="213"/>
      <c r="V182" s="213"/>
      <c r="W182" s="213"/>
      <c r="X182" s="213"/>
      <c r="Y182" s="213"/>
      <c r="Z182" s="213"/>
      <c r="AA182" s="213"/>
      <c r="AB182" s="213"/>
      <c r="AC182" s="213"/>
      <c r="AD182" s="213"/>
      <c r="AE182" s="213"/>
      <c r="AF182" s="213"/>
      <c r="AG182" s="213"/>
      <c r="AH182" s="213"/>
      <c r="AI182" s="213"/>
      <c r="AJ182" s="213"/>
      <c r="AK182" s="213"/>
      <c r="AL182" s="213"/>
    </row>
    <row r="183" ht="41.25" customHeight="1">
      <c r="A183" s="214" t="n">
        <v>52</v>
      </c>
      <c r="B183" s="414" t="s">
        <v>296</v>
      </c>
      <c r="C183" s="218" t="n">
        <v>45540.8196875</v>
      </c>
      <c r="D183" s="214" t="s">
        <v>73</v>
      </c>
      <c r="E183" s="214" t="s">
        <v>109</v>
      </c>
      <c r="F183" s="214" t="s">
        <v>13</v>
      </c>
      <c r="G183" s="214" t="s">
        <v>41</v>
      </c>
      <c r="H183" s="415" t="s">
        <v>297</v>
      </c>
      <c r="I183" s="214"/>
      <c r="J183" s="213"/>
      <c r="K183" s="213"/>
      <c r="L183" s="213"/>
      <c r="M183" s="213"/>
      <c r="N183" s="213"/>
      <c r="O183" s="213"/>
      <c r="P183" s="213"/>
      <c r="Q183" s="213"/>
      <c r="R183" s="213"/>
      <c r="S183" s="213"/>
      <c r="T183" s="213"/>
      <c r="U183" s="213"/>
      <c r="V183" s="213"/>
      <c r="W183" s="213"/>
      <c r="X183" s="213"/>
      <c r="Y183" s="213"/>
      <c r="Z183" s="213"/>
      <c r="AA183" s="213"/>
      <c r="AB183" s="213"/>
      <c r="AC183" s="213"/>
      <c r="AD183" s="213"/>
      <c r="AE183" s="213"/>
      <c r="AF183" s="213"/>
      <c r="AG183" s="213"/>
      <c r="AH183" s="213"/>
      <c r="AI183" s="213"/>
      <c r="AJ183" s="213"/>
      <c r="AK183" s="213"/>
      <c r="AL183" s="213"/>
    </row>
    <row r="184" ht="56.25" customHeight="1">
      <c r="A184" s="214" t="n">
        <v>51</v>
      </c>
      <c r="B184" s="211" t="s">
        <v>298</v>
      </c>
      <c r="C184" s="218" t="n">
        <v>45540.7085763888</v>
      </c>
      <c r="D184" s="416" t="s">
        <v>299</v>
      </c>
      <c r="E184" s="214" t="s">
        <v>109</v>
      </c>
      <c r="F184" s="214" t="s">
        <v>261</v>
      </c>
      <c r="G184" s="214" t="s">
        <v>41</v>
      </c>
      <c r="H184" s="89"/>
      <c r="I184" s="214"/>
      <c r="J184" s="213"/>
      <c r="K184" s="213"/>
      <c r="L184" s="213"/>
      <c r="M184" s="213"/>
      <c r="N184" s="213"/>
      <c r="O184" s="213"/>
      <c r="P184" s="213"/>
      <c r="Q184" s="213"/>
      <c r="R184" s="213"/>
      <c r="S184" s="213"/>
      <c r="T184" s="213"/>
      <c r="U184" s="213"/>
      <c r="V184" s="213"/>
      <c r="W184" s="213"/>
      <c r="X184" s="213"/>
      <c r="Y184" s="213"/>
      <c r="Z184" s="213"/>
      <c r="AA184" s="213"/>
      <c r="AB184" s="213"/>
      <c r="AC184" s="213"/>
      <c r="AD184" s="213"/>
      <c r="AE184" s="213"/>
      <c r="AF184" s="213"/>
      <c r="AG184" s="213"/>
      <c r="AH184" s="213"/>
      <c r="AI184" s="213"/>
      <c r="AJ184" s="213"/>
      <c r="AK184" s="213"/>
      <c r="AL184" s="213"/>
    </row>
    <row r="185" ht="149.25" customHeight="1">
      <c r="A185" s="214" t="n">
        <v>50</v>
      </c>
      <c r="B185" s="417" t="s">
        <v>300</v>
      </c>
      <c r="C185" s="218" t="n">
        <v>45539.7078472222</v>
      </c>
      <c r="D185" s="418" t="s">
        <v>301</v>
      </c>
      <c r="E185" s="214" t="s">
        <v>109</v>
      </c>
      <c r="F185" s="214" t="s">
        <v>13</v>
      </c>
      <c r="G185" s="214" t="s">
        <v>41</v>
      </c>
      <c r="H185" s="419" t="s">
        <v>302</v>
      </c>
      <c r="I185" s="214"/>
      <c r="J185" s="213"/>
      <c r="K185" s="213"/>
      <c r="L185" s="213"/>
      <c r="M185" s="213"/>
      <c r="N185" s="213"/>
      <c r="O185" s="213"/>
      <c r="P185" s="213"/>
      <c r="Q185" s="213"/>
      <c r="R185" s="213"/>
      <c r="S185" s="213"/>
      <c r="T185" s="213"/>
      <c r="U185" s="213"/>
      <c r="V185" s="213"/>
      <c r="W185" s="213"/>
      <c r="X185" s="213"/>
      <c r="Y185" s="213"/>
      <c r="Z185" s="213"/>
      <c r="AA185" s="213"/>
      <c r="AB185" s="213"/>
      <c r="AC185" s="213"/>
      <c r="AD185" s="213"/>
      <c r="AE185" s="213"/>
      <c r="AF185" s="213"/>
      <c r="AG185" s="213"/>
      <c r="AH185" s="213"/>
      <c r="AI185" s="213"/>
      <c r="AJ185" s="213"/>
      <c r="AK185" s="213"/>
      <c r="AL185" s="213"/>
    </row>
    <row r="186" ht="18" customHeight="1">
      <c r="A186" s="214" t="n">
        <v>49</v>
      </c>
      <c r="B186" s="211" t="s">
        <v>303</v>
      </c>
      <c r="C186" s="218" t="n">
        <v>45538.81145833333</v>
      </c>
      <c r="D186" s="214" t="s">
        <v>116</v>
      </c>
      <c r="E186" s="214" t="s">
        <v>109</v>
      </c>
      <c r="F186" s="214" t="s">
        <v>13</v>
      </c>
      <c r="G186" s="214" t="s">
        <v>14</v>
      </c>
      <c r="H186" s="90"/>
      <c r="I186" s="214"/>
      <c r="J186" s="213"/>
      <c r="K186" s="213"/>
      <c r="L186" s="213"/>
      <c r="M186" s="213"/>
      <c r="N186" s="213"/>
      <c r="O186" s="213"/>
      <c r="P186" s="213"/>
      <c r="Q186" s="213"/>
      <c r="R186" s="213"/>
      <c r="S186" s="213"/>
      <c r="T186" s="213"/>
      <c r="U186" s="213"/>
      <c r="V186" s="213"/>
      <c r="W186" s="213"/>
      <c r="X186" s="213"/>
      <c r="Y186" s="213"/>
      <c r="Z186" s="213"/>
      <c r="AA186" s="213"/>
      <c r="AB186" s="213"/>
      <c r="AC186" s="213"/>
      <c r="AD186" s="213"/>
      <c r="AE186" s="213"/>
      <c r="AF186" s="213"/>
      <c r="AG186" s="213"/>
      <c r="AH186" s="213"/>
      <c r="AI186" s="213"/>
      <c r="AJ186" s="213"/>
      <c r="AK186" s="213"/>
      <c r="AL186" s="213"/>
    </row>
    <row r="187" ht="27.75" customHeight="1">
      <c r="A187" s="214" t="n">
        <v>48</v>
      </c>
      <c r="B187" s="420" t="s">
        <v>304</v>
      </c>
      <c r="C187" s="218" t="n">
        <v>45538.7222222222</v>
      </c>
      <c r="D187" s="214" t="s">
        <v>305</v>
      </c>
      <c r="E187" s="214" t="s">
        <v>109</v>
      </c>
      <c r="F187" s="214" t="s">
        <v>261</v>
      </c>
      <c r="G187" s="214" t="s">
        <v>14</v>
      </c>
      <c r="H187" s="90"/>
      <c r="I187" s="214"/>
      <c r="J187" s="213"/>
      <c r="K187" s="213"/>
      <c r="L187" s="213"/>
      <c r="M187" s="213"/>
      <c r="N187" s="213"/>
      <c r="O187" s="213"/>
      <c r="P187" s="213"/>
      <c r="Q187" s="213"/>
      <c r="R187" s="213"/>
      <c r="S187" s="213"/>
      <c r="T187" s="213"/>
      <c r="U187" s="213"/>
      <c r="V187" s="213"/>
      <c r="W187" s="213"/>
      <c r="X187" s="213"/>
      <c r="Y187" s="213"/>
      <c r="Z187" s="213"/>
      <c r="AA187" s="213"/>
      <c r="AB187" s="213"/>
      <c r="AC187" s="213"/>
      <c r="AD187" s="213"/>
      <c r="AE187" s="213"/>
      <c r="AF187" s="213"/>
      <c r="AG187" s="213"/>
      <c r="AH187" s="213"/>
      <c r="AI187" s="213"/>
      <c r="AJ187" s="213"/>
      <c r="AK187" s="213"/>
      <c r="AL187" s="213"/>
    </row>
    <row r="188" ht="18" customHeight="1">
      <c r="A188" s="214" t="n">
        <v>47</v>
      </c>
      <c r="B188" s="211" t="s">
        <v>306</v>
      </c>
      <c r="C188" s="218" t="n">
        <v>45538.6388888888</v>
      </c>
      <c r="D188" s="214" t="s">
        <v>76</v>
      </c>
      <c r="E188" s="214" t="s">
        <v>36</v>
      </c>
      <c r="F188" s="214" t="s">
        <v>13</v>
      </c>
      <c r="G188" s="214" t="s">
        <v>14</v>
      </c>
      <c r="H188" s="90"/>
      <c r="I188" s="214"/>
      <c r="J188" s="213"/>
      <c r="K188" s="213"/>
      <c r="L188" s="213"/>
      <c r="M188" s="213"/>
      <c r="N188" s="213"/>
      <c r="O188" s="213"/>
      <c r="P188" s="213"/>
      <c r="Q188" s="213"/>
      <c r="R188" s="213"/>
      <c r="S188" s="213"/>
      <c r="T188" s="213"/>
      <c r="U188" s="213"/>
      <c r="V188" s="213"/>
      <c r="W188" s="213"/>
      <c r="X188" s="213"/>
      <c r="Y188" s="213"/>
      <c r="Z188" s="213"/>
      <c r="AA188" s="213"/>
      <c r="AB188" s="213"/>
      <c r="AC188" s="213"/>
      <c r="AD188" s="213"/>
      <c r="AE188" s="213"/>
      <c r="AF188" s="213"/>
      <c r="AG188" s="213"/>
      <c r="AH188" s="213"/>
      <c r="AI188" s="213"/>
      <c r="AJ188" s="213"/>
      <c r="AK188" s="213"/>
      <c r="AL188" s="213"/>
    </row>
    <row r="189" ht="18" customHeight="1">
      <c r="A189" s="214" t="n">
        <v>46</v>
      </c>
      <c r="B189" s="211" t="s">
        <v>307</v>
      </c>
      <c r="C189" s="218" t="n">
        <v>45535.6479166666</v>
      </c>
      <c r="D189" s="214" t="s">
        <v>76</v>
      </c>
      <c r="E189" s="214" t="s">
        <v>36</v>
      </c>
      <c r="F189" s="214" t="s">
        <v>261</v>
      </c>
      <c r="G189" s="214" t="s">
        <v>14</v>
      </c>
      <c r="H189" s="90"/>
      <c r="I189" s="214"/>
      <c r="J189" s="213"/>
      <c r="K189" s="213"/>
      <c r="L189" s="213"/>
      <c r="M189" s="213"/>
      <c r="N189" s="213"/>
      <c r="O189" s="213"/>
      <c r="P189" s="213"/>
      <c r="Q189" s="213"/>
      <c r="R189" s="213"/>
      <c r="S189" s="213"/>
      <c r="T189" s="213"/>
      <c r="U189" s="213"/>
      <c r="V189" s="213"/>
      <c r="W189" s="213"/>
      <c r="X189" s="213"/>
      <c r="Y189" s="213"/>
      <c r="Z189" s="213"/>
      <c r="AA189" s="213"/>
      <c r="AB189" s="213"/>
      <c r="AC189" s="213"/>
      <c r="AD189" s="213"/>
      <c r="AE189" s="213"/>
      <c r="AF189" s="213"/>
      <c r="AG189" s="213"/>
      <c r="AH189" s="213"/>
      <c r="AI189" s="213"/>
      <c r="AJ189" s="213"/>
      <c r="AK189" s="213"/>
      <c r="AL189" s="213"/>
    </row>
    <row r="190" ht="41.25" customHeight="1">
      <c r="A190" s="214" t="n">
        <v>45</v>
      </c>
      <c r="B190" s="211" t="s">
        <v>308</v>
      </c>
      <c r="C190" s="218" t="n">
        <v>45534.7048611111</v>
      </c>
      <c r="D190" s="421" t="s">
        <v>309</v>
      </c>
      <c r="E190" s="214" t="s">
        <v>109</v>
      </c>
      <c r="F190" s="214" t="s">
        <v>261</v>
      </c>
      <c r="G190" s="214" t="s">
        <v>14</v>
      </c>
      <c r="H190" s="90"/>
      <c r="I190" s="214"/>
      <c r="J190" s="213"/>
      <c r="K190" s="213"/>
      <c r="L190" s="213"/>
      <c r="M190" s="213"/>
      <c r="N190" s="213"/>
      <c r="O190" s="213"/>
      <c r="P190" s="213"/>
      <c r="Q190" s="213"/>
      <c r="R190" s="213"/>
      <c r="S190" s="213"/>
      <c r="T190" s="213"/>
      <c r="U190" s="213"/>
      <c r="V190" s="213"/>
      <c r="W190" s="213"/>
      <c r="X190" s="213"/>
      <c r="Y190" s="213"/>
      <c r="Z190" s="213"/>
      <c r="AA190" s="213"/>
      <c r="AB190" s="213"/>
      <c r="AC190" s="213"/>
      <c r="AD190" s="213"/>
      <c r="AE190" s="213"/>
      <c r="AF190" s="213"/>
      <c r="AG190" s="213"/>
      <c r="AH190" s="213"/>
      <c r="AI190" s="213"/>
      <c r="AJ190" s="213"/>
      <c r="AK190" s="213"/>
      <c r="AL190" s="213"/>
    </row>
    <row r="191" ht="27.75" customHeight="1">
      <c r="A191" s="214" t="n">
        <v>44</v>
      </c>
      <c r="B191" s="211" t="s">
        <v>310</v>
      </c>
      <c r="C191" s="218" t="n">
        <v>45534.653449074</v>
      </c>
      <c r="D191" s="422" t="s">
        <v>301</v>
      </c>
      <c r="E191" s="214" t="s">
        <v>36</v>
      </c>
      <c r="F191" s="214" t="s">
        <v>13</v>
      </c>
      <c r="G191" s="214" t="s">
        <v>14</v>
      </c>
      <c r="H191" s="90"/>
      <c r="I191" s="214"/>
      <c r="J191" s="213"/>
      <c r="K191" s="213"/>
      <c r="L191" s="213"/>
      <c r="M191" s="213"/>
      <c r="N191" s="213"/>
      <c r="O191" s="213"/>
      <c r="P191" s="213"/>
      <c r="Q191" s="213"/>
      <c r="R191" s="213"/>
      <c r="S191" s="213"/>
      <c r="T191" s="213"/>
      <c r="U191" s="213"/>
      <c r="V191" s="213"/>
      <c r="W191" s="213"/>
      <c r="X191" s="213"/>
      <c r="Y191" s="213"/>
      <c r="Z191" s="213"/>
      <c r="AA191" s="213"/>
      <c r="AB191" s="213"/>
      <c r="AC191" s="213"/>
      <c r="AD191" s="213"/>
      <c r="AE191" s="213"/>
      <c r="AF191" s="213"/>
      <c r="AG191" s="213"/>
      <c r="AH191" s="213"/>
      <c r="AI191" s="213"/>
      <c r="AJ191" s="213"/>
      <c r="AK191" s="213"/>
      <c r="AL191" s="213"/>
    </row>
    <row r="192" ht="41.25" customHeight="1">
      <c r="A192" s="214" t="n">
        <v>43</v>
      </c>
      <c r="B192" s="423" t="s">
        <v>311</v>
      </c>
      <c r="C192" s="218" t="n">
        <v>45533.9166666666</v>
      </c>
      <c r="D192" s="214" t="s">
        <v>17</v>
      </c>
      <c r="E192" s="214" t="s">
        <v>29</v>
      </c>
      <c r="F192" s="214" t="s">
        <v>88</v>
      </c>
      <c r="G192" s="214" t="s">
        <v>14</v>
      </c>
      <c r="H192" s="90"/>
      <c r="I192" s="214"/>
      <c r="J192" s="213"/>
      <c r="K192" s="213"/>
      <c r="L192" s="213"/>
      <c r="M192" s="213"/>
      <c r="N192" s="213"/>
      <c r="O192" s="213"/>
      <c r="P192" s="213"/>
      <c r="Q192" s="213"/>
      <c r="R192" s="213"/>
      <c r="S192" s="213"/>
      <c r="T192" s="213"/>
      <c r="U192" s="213"/>
      <c r="V192" s="213"/>
      <c r="W192" s="213"/>
      <c r="X192" s="213"/>
      <c r="Y192" s="213"/>
      <c r="Z192" s="213"/>
      <c r="AA192" s="213"/>
      <c r="AB192" s="213"/>
      <c r="AC192" s="213"/>
      <c r="AD192" s="213"/>
      <c r="AE192" s="213"/>
      <c r="AF192" s="213"/>
      <c r="AG192" s="213"/>
      <c r="AH192" s="213"/>
      <c r="AI192" s="213"/>
      <c r="AJ192" s="213"/>
      <c r="AK192" s="213"/>
      <c r="AL192" s="213"/>
    </row>
    <row r="193" ht="27.75" customHeight="1">
      <c r="A193" s="214" t="n">
        <v>42</v>
      </c>
      <c r="B193" s="424" t="s">
        <v>312</v>
      </c>
      <c r="C193" s="218" t="n">
        <v>45533.8277777777</v>
      </c>
      <c r="D193" s="214" t="s">
        <v>116</v>
      </c>
      <c r="E193" s="214" t="s">
        <v>109</v>
      </c>
      <c r="F193" s="214" t="s">
        <v>13</v>
      </c>
      <c r="G193" s="214" t="s">
        <v>14</v>
      </c>
      <c r="H193" s="90"/>
      <c r="I193" s="214"/>
      <c r="J193" s="213"/>
      <c r="K193" s="213"/>
      <c r="L193" s="213"/>
      <c r="M193" s="213"/>
      <c r="N193" s="213"/>
      <c r="O193" s="213"/>
      <c r="P193" s="213"/>
      <c r="Q193" s="213"/>
      <c r="R193" s="213"/>
      <c r="S193" s="213"/>
      <c r="T193" s="213"/>
      <c r="U193" s="213"/>
      <c r="V193" s="213"/>
      <c r="W193" s="213"/>
      <c r="X193" s="213"/>
      <c r="Y193" s="213"/>
      <c r="Z193" s="213"/>
      <c r="AA193" s="213"/>
      <c r="AB193" s="213"/>
      <c r="AC193" s="213"/>
      <c r="AD193" s="213"/>
      <c r="AE193" s="213"/>
      <c r="AF193" s="213"/>
      <c r="AG193" s="213"/>
      <c r="AH193" s="213"/>
      <c r="AI193" s="213"/>
      <c r="AJ193" s="213"/>
      <c r="AK193" s="213"/>
      <c r="AL193" s="213"/>
    </row>
    <row r="194" ht="27.75" customHeight="1">
      <c r="A194" s="214" t="n">
        <v>41</v>
      </c>
      <c r="B194" s="211" t="s">
        <v>313</v>
      </c>
      <c r="C194" s="218" t="n">
        <v>45533.6041666666</v>
      </c>
      <c r="D194" s="214" t="s">
        <v>17</v>
      </c>
      <c r="E194" s="214" t="s">
        <v>109</v>
      </c>
      <c r="F194" s="214" t="s">
        <v>281</v>
      </c>
      <c r="G194" s="214" t="s">
        <v>14</v>
      </c>
      <c r="H194" s="90"/>
      <c r="I194" s="214"/>
      <c r="J194" s="213"/>
      <c r="K194" s="213"/>
      <c r="L194" s="213"/>
      <c r="M194" s="213"/>
      <c r="N194" s="213"/>
      <c r="O194" s="213"/>
      <c r="P194" s="213"/>
      <c r="Q194" s="213"/>
      <c r="R194" s="213"/>
      <c r="S194" s="213"/>
      <c r="T194" s="213"/>
      <c r="U194" s="213"/>
      <c r="V194" s="213"/>
      <c r="W194" s="213"/>
      <c r="X194" s="213"/>
      <c r="Y194" s="213"/>
      <c r="Z194" s="213"/>
      <c r="AA194" s="213"/>
      <c r="AB194" s="213"/>
      <c r="AC194" s="213"/>
      <c r="AD194" s="213"/>
      <c r="AE194" s="213"/>
      <c r="AF194" s="213"/>
      <c r="AG194" s="213"/>
      <c r="AH194" s="213"/>
      <c r="AI194" s="213"/>
      <c r="AJ194" s="213"/>
      <c r="AK194" s="213"/>
      <c r="AL194" s="213"/>
    </row>
    <row r="195" ht="176.25" customHeight="1">
      <c r="A195" s="214" t="n">
        <v>40</v>
      </c>
      <c r="B195" s="211" t="s">
        <v>314</v>
      </c>
      <c r="C195" s="218" t="n">
        <v>45532.9048611111</v>
      </c>
      <c r="D195" s="425" t="s">
        <v>301</v>
      </c>
      <c r="E195" s="214" t="s">
        <v>109</v>
      </c>
      <c r="F195" s="214" t="s">
        <v>13</v>
      </c>
      <c r="G195" s="214" t="s">
        <v>41</v>
      </c>
      <c r="H195" s="426" t="s">
        <v>315</v>
      </c>
      <c r="I195" s="214"/>
      <c r="J195" s="213"/>
      <c r="K195" s="213"/>
      <c r="L195" s="213"/>
      <c r="M195" s="213"/>
      <c r="N195" s="213"/>
      <c r="O195" s="213"/>
      <c r="P195" s="213"/>
      <c r="Q195" s="213"/>
      <c r="R195" s="213"/>
      <c r="S195" s="213"/>
      <c r="T195" s="213"/>
      <c r="U195" s="213"/>
      <c r="V195" s="213"/>
      <c r="W195" s="213"/>
      <c r="X195" s="213"/>
      <c r="Y195" s="213"/>
      <c r="Z195" s="213"/>
      <c r="AA195" s="213"/>
      <c r="AB195" s="213"/>
      <c r="AC195" s="213"/>
      <c r="AD195" s="213"/>
      <c r="AE195" s="213"/>
      <c r="AF195" s="213"/>
      <c r="AG195" s="213"/>
      <c r="AH195" s="213"/>
      <c r="AI195" s="213"/>
      <c r="AJ195" s="213"/>
      <c r="AK195" s="213"/>
      <c r="AL195" s="213"/>
    </row>
    <row r="196" ht="27.75" customHeight="1">
      <c r="A196" s="214" t="n">
        <v>39</v>
      </c>
      <c r="B196" s="427" t="s">
        <v>316</v>
      </c>
      <c r="C196" s="218" t="n">
        <v>45530.63125</v>
      </c>
      <c r="D196" s="214" t="s">
        <v>114</v>
      </c>
      <c r="E196" s="214" t="s">
        <v>109</v>
      </c>
      <c r="F196" s="214" t="s">
        <v>261</v>
      </c>
      <c r="G196" s="214" t="s">
        <v>14</v>
      </c>
      <c r="H196" s="90"/>
      <c r="I196" s="214"/>
      <c r="J196" s="213"/>
      <c r="K196" s="213"/>
      <c r="L196" s="213"/>
      <c r="M196" s="213"/>
      <c r="N196" s="213"/>
      <c r="O196" s="213"/>
      <c r="P196" s="213"/>
      <c r="Q196" s="213"/>
      <c r="R196" s="213"/>
      <c r="S196" s="213"/>
      <c r="T196" s="213"/>
      <c r="U196" s="213"/>
      <c r="V196" s="213"/>
      <c r="W196" s="213"/>
      <c r="X196" s="213"/>
      <c r="Y196" s="213"/>
      <c r="Z196" s="213"/>
      <c r="AA196" s="213"/>
      <c r="AB196" s="213"/>
      <c r="AC196" s="213"/>
      <c r="AD196" s="213"/>
      <c r="AE196" s="213"/>
      <c r="AF196" s="213"/>
      <c r="AG196" s="213"/>
      <c r="AH196" s="213"/>
      <c r="AI196" s="213"/>
      <c r="AJ196" s="213"/>
      <c r="AK196" s="213"/>
      <c r="AL196" s="213"/>
    </row>
    <row r="197" ht="27.75" customHeight="1">
      <c r="A197" s="214" t="n">
        <v>38</v>
      </c>
      <c r="B197" s="211" t="s">
        <v>317</v>
      </c>
      <c r="C197" s="218" t="n">
        <v>45528.7201388888</v>
      </c>
      <c r="D197" s="428" t="s">
        <v>318</v>
      </c>
      <c r="E197" s="214" t="s">
        <v>109</v>
      </c>
      <c r="F197" s="214" t="s">
        <v>13</v>
      </c>
      <c r="G197" s="214" t="s">
        <v>14</v>
      </c>
      <c r="H197" s="90"/>
      <c r="I197" s="214"/>
      <c r="J197" s="213"/>
      <c r="K197" s="213"/>
      <c r="L197" s="213"/>
      <c r="M197" s="213"/>
      <c r="N197" s="213"/>
      <c r="O197" s="213"/>
      <c r="P197" s="213"/>
      <c r="Q197" s="213"/>
      <c r="R197" s="213"/>
      <c r="S197" s="213"/>
      <c r="T197" s="213"/>
      <c r="U197" s="213"/>
      <c r="V197" s="213"/>
      <c r="W197" s="213"/>
      <c r="X197" s="213"/>
      <c r="Y197" s="213"/>
      <c r="Z197" s="213"/>
      <c r="AA197" s="213"/>
      <c r="AB197" s="213"/>
      <c r="AC197" s="213"/>
      <c r="AD197" s="213"/>
      <c r="AE197" s="213"/>
      <c r="AF197" s="213"/>
      <c r="AG197" s="213"/>
      <c r="AH197" s="213"/>
      <c r="AI197" s="213"/>
      <c r="AJ197" s="213"/>
      <c r="AK197" s="213"/>
      <c r="AL197" s="213"/>
    </row>
    <row r="198" ht="41.25" customHeight="1">
      <c r="A198" s="214" t="n">
        <v>37</v>
      </c>
      <c r="B198" s="211" t="s">
        <v>319</v>
      </c>
      <c r="C198" s="218" t="n">
        <v>45528.5833333333</v>
      </c>
      <c r="D198" s="214" t="s">
        <v>17</v>
      </c>
      <c r="E198" s="214" t="s">
        <v>109</v>
      </c>
      <c r="F198" s="214" t="s">
        <v>281</v>
      </c>
      <c r="G198" s="214" t="s">
        <v>14</v>
      </c>
      <c r="H198" s="90"/>
      <c r="I198" s="214"/>
      <c r="J198" s="213"/>
      <c r="K198" s="213"/>
      <c r="L198" s="213"/>
      <c r="M198" s="213"/>
      <c r="N198" s="213"/>
      <c r="O198" s="213"/>
      <c r="P198" s="213"/>
      <c r="Q198" s="213"/>
      <c r="R198" s="213"/>
      <c r="S198" s="213"/>
      <c r="T198" s="213"/>
      <c r="U198" s="213"/>
      <c r="V198" s="213"/>
      <c r="W198" s="213"/>
      <c r="X198" s="213"/>
      <c r="Y198" s="213"/>
      <c r="Z198" s="213"/>
      <c r="AA198" s="213"/>
      <c r="AB198" s="213"/>
      <c r="AC198" s="213"/>
      <c r="AD198" s="213"/>
      <c r="AE198" s="213"/>
      <c r="AF198" s="213"/>
      <c r="AG198" s="213"/>
      <c r="AH198" s="213"/>
      <c r="AI198" s="213"/>
      <c r="AJ198" s="213"/>
      <c r="AK198" s="213"/>
      <c r="AL198" s="213"/>
    </row>
    <row r="199" ht="203.25" customHeight="1">
      <c r="A199" s="214" t="n">
        <v>36</v>
      </c>
      <c r="B199" s="211" t="s">
        <v>320</v>
      </c>
      <c r="C199" s="218" t="n">
        <v>45526.7548611111</v>
      </c>
      <c r="D199" s="429" t="s">
        <v>318</v>
      </c>
      <c r="E199" s="214" t="s">
        <v>109</v>
      </c>
      <c r="F199" s="214" t="s">
        <v>13</v>
      </c>
      <c r="G199" s="214" t="s">
        <v>41</v>
      </c>
      <c r="H199" s="430" t="s">
        <v>321</v>
      </c>
      <c r="I199" s="214"/>
      <c r="J199" s="213"/>
      <c r="K199" s="213"/>
      <c r="L199" s="213"/>
      <c r="M199" s="213"/>
      <c r="N199" s="213"/>
      <c r="O199" s="213"/>
      <c r="P199" s="213"/>
      <c r="Q199" s="213"/>
      <c r="R199" s="213"/>
      <c r="S199" s="213"/>
      <c r="T199" s="213"/>
      <c r="U199" s="213"/>
      <c r="V199" s="213"/>
      <c r="W199" s="213"/>
      <c r="X199" s="213"/>
      <c r="Y199" s="213"/>
      <c r="Z199" s="213"/>
      <c r="AA199" s="213"/>
      <c r="AB199" s="213"/>
      <c r="AC199" s="213"/>
      <c r="AD199" s="213"/>
      <c r="AE199" s="213"/>
      <c r="AF199" s="213"/>
      <c r="AG199" s="213"/>
      <c r="AH199" s="213"/>
      <c r="AI199" s="213"/>
      <c r="AJ199" s="213"/>
      <c r="AK199" s="213"/>
      <c r="AL199" s="213"/>
    </row>
    <row r="200" ht="108.75" customHeight="1">
      <c r="A200" s="214" t="n">
        <v>35</v>
      </c>
      <c r="B200" s="211" t="s">
        <v>322</v>
      </c>
      <c r="C200" s="218" t="n">
        <v>45526.6715277777</v>
      </c>
      <c r="D200" s="431" t="s">
        <v>301</v>
      </c>
      <c r="E200" s="214" t="s">
        <v>109</v>
      </c>
      <c r="F200" s="214" t="s">
        <v>13</v>
      </c>
      <c r="G200" s="214" t="s">
        <v>41</v>
      </c>
      <c r="H200" s="432" t="s">
        <v>323</v>
      </c>
      <c r="I200" s="214"/>
      <c r="J200" s="213"/>
      <c r="K200" s="213"/>
      <c r="L200" s="213"/>
      <c r="M200" s="213"/>
      <c r="N200" s="213"/>
      <c r="O200" s="213"/>
      <c r="P200" s="213"/>
      <c r="Q200" s="213"/>
      <c r="R200" s="213"/>
      <c r="S200" s="213"/>
      <c r="T200" s="213"/>
      <c r="U200" s="213"/>
      <c r="V200" s="213"/>
      <c r="W200" s="213"/>
      <c r="X200" s="213"/>
      <c r="Y200" s="213"/>
      <c r="Z200" s="213"/>
      <c r="AA200" s="213"/>
      <c r="AB200" s="213"/>
      <c r="AC200" s="213"/>
      <c r="AD200" s="213"/>
      <c r="AE200" s="213"/>
      <c r="AF200" s="213"/>
      <c r="AG200" s="213"/>
      <c r="AH200" s="213"/>
      <c r="AI200" s="213"/>
      <c r="AJ200" s="213"/>
      <c r="AK200" s="213"/>
      <c r="AL200" s="213"/>
    </row>
    <row r="201" ht="189.75" customHeight="1">
      <c r="A201" s="214" t="n">
        <v>34</v>
      </c>
      <c r="B201" s="211" t="s">
        <v>324</v>
      </c>
      <c r="C201" s="218" t="n">
        <v>45523.7472222222</v>
      </c>
      <c r="D201" s="433" t="s">
        <v>301</v>
      </c>
      <c r="E201" s="214" t="s">
        <v>109</v>
      </c>
      <c r="F201" s="214" t="s">
        <v>13</v>
      </c>
      <c r="G201" s="214" t="s">
        <v>41</v>
      </c>
      <c r="H201" s="434" t="s">
        <v>325</v>
      </c>
      <c r="I201" s="214"/>
      <c r="J201" s="213"/>
      <c r="K201" s="213"/>
      <c r="L201" s="213"/>
      <c r="M201" s="213"/>
      <c r="N201" s="213"/>
      <c r="O201" s="213"/>
      <c r="P201" s="213"/>
      <c r="Q201" s="213"/>
      <c r="R201" s="213"/>
      <c r="S201" s="213"/>
      <c r="T201" s="213"/>
      <c r="U201" s="213"/>
      <c r="V201" s="213"/>
      <c r="W201" s="213"/>
      <c r="X201" s="213"/>
      <c r="Y201" s="213"/>
      <c r="Z201" s="213"/>
      <c r="AA201" s="213"/>
      <c r="AB201" s="213"/>
      <c r="AC201" s="213"/>
      <c r="AD201" s="213"/>
      <c r="AE201" s="213"/>
      <c r="AF201" s="213"/>
      <c r="AG201" s="213"/>
      <c r="AH201" s="213"/>
      <c r="AI201" s="213"/>
      <c r="AJ201" s="213"/>
      <c r="AK201" s="213"/>
      <c r="AL201" s="213"/>
    </row>
    <row r="202" ht="18" customHeight="1">
      <c r="A202" s="214" t="n">
        <v>33</v>
      </c>
      <c r="B202" s="211" t="s">
        <v>326</v>
      </c>
      <c r="C202" s="218" t="n">
        <v>45520.6840277777</v>
      </c>
      <c r="D202" s="214" t="s">
        <v>305</v>
      </c>
      <c r="E202" s="214" t="s">
        <v>36</v>
      </c>
      <c r="F202" s="214" t="s">
        <v>13</v>
      </c>
      <c r="G202" s="214" t="s">
        <v>14</v>
      </c>
      <c r="H202" s="90"/>
      <c r="I202" s="214"/>
      <c r="J202" s="213"/>
      <c r="K202" s="213"/>
      <c r="L202" s="213"/>
      <c r="M202" s="213"/>
      <c r="N202" s="213"/>
      <c r="O202" s="213"/>
      <c r="P202" s="213"/>
      <c r="Q202" s="213"/>
      <c r="R202" s="213"/>
      <c r="S202" s="213"/>
      <c r="T202" s="213"/>
      <c r="U202" s="213"/>
      <c r="V202" s="213"/>
      <c r="W202" s="213"/>
      <c r="X202" s="213"/>
      <c r="Y202" s="213"/>
      <c r="Z202" s="213"/>
      <c r="AA202" s="213"/>
      <c r="AB202" s="213"/>
      <c r="AC202" s="213"/>
      <c r="AD202" s="213"/>
      <c r="AE202" s="213"/>
      <c r="AF202" s="213"/>
      <c r="AG202" s="213"/>
      <c r="AH202" s="213"/>
      <c r="AI202" s="213"/>
      <c r="AJ202" s="213"/>
      <c r="AK202" s="213"/>
      <c r="AL202" s="213"/>
    </row>
    <row r="203" ht="315" customHeight="1">
      <c r="A203" s="214" t="n">
        <v>32</v>
      </c>
      <c r="B203" s="211" t="s">
        <v>327</v>
      </c>
      <c r="C203" s="218" t="n">
        <v>45520.675</v>
      </c>
      <c r="D203" s="435" t="s">
        <v>301</v>
      </c>
      <c r="E203" s="214" t="s">
        <v>109</v>
      </c>
      <c r="F203" s="214" t="s">
        <v>13</v>
      </c>
      <c r="G203" s="214" t="s">
        <v>41</v>
      </c>
      <c r="H203" s="436" t="s">
        <v>328</v>
      </c>
      <c r="I203" s="214"/>
      <c r="J203" s="213"/>
      <c r="K203" s="213"/>
      <c r="L203" s="213"/>
      <c r="M203" s="213"/>
      <c r="N203" s="213"/>
      <c r="O203" s="213"/>
      <c r="P203" s="213"/>
      <c r="Q203" s="213"/>
      <c r="R203" s="213"/>
      <c r="S203" s="213"/>
      <c r="T203" s="213"/>
      <c r="U203" s="213"/>
      <c r="V203" s="213"/>
      <c r="W203" s="213"/>
      <c r="X203" s="213"/>
      <c r="Y203" s="213"/>
      <c r="Z203" s="213"/>
      <c r="AA203" s="213"/>
      <c r="AB203" s="213"/>
      <c r="AC203" s="213"/>
      <c r="AD203" s="213"/>
      <c r="AE203" s="213"/>
      <c r="AF203" s="213"/>
      <c r="AG203" s="213"/>
      <c r="AH203" s="213"/>
      <c r="AI203" s="213"/>
      <c r="AJ203" s="213"/>
      <c r="AK203" s="213"/>
      <c r="AL203" s="213"/>
    </row>
    <row r="204" ht="18" customHeight="1">
      <c r="A204" s="214" t="n">
        <v>31</v>
      </c>
      <c r="B204" s="211" t="s">
        <v>329</v>
      </c>
      <c r="C204" s="218" t="n">
        <v>45519.9930555555</v>
      </c>
      <c r="D204" s="214" t="s">
        <v>11</v>
      </c>
      <c r="E204" s="214" t="s">
        <v>109</v>
      </c>
      <c r="F204" s="214" t="s">
        <v>13</v>
      </c>
      <c r="G204" s="214" t="s">
        <v>14</v>
      </c>
      <c r="H204" s="90"/>
      <c r="I204" s="214"/>
      <c r="J204" s="213"/>
      <c r="K204" s="213"/>
      <c r="L204" s="213"/>
      <c r="M204" s="213"/>
      <c r="N204" s="213"/>
      <c r="O204" s="213"/>
      <c r="P204" s="213"/>
      <c r="Q204" s="213"/>
      <c r="R204" s="213"/>
      <c r="S204" s="213"/>
      <c r="T204" s="213"/>
      <c r="U204" s="213"/>
      <c r="V204" s="213"/>
      <c r="W204" s="213"/>
      <c r="X204" s="213"/>
      <c r="Y204" s="213"/>
      <c r="Z204" s="213"/>
      <c r="AA204" s="213"/>
      <c r="AB204" s="213"/>
      <c r="AC204" s="213"/>
      <c r="AD204" s="213"/>
      <c r="AE204" s="213"/>
      <c r="AF204" s="213"/>
      <c r="AG204" s="213"/>
      <c r="AH204" s="213"/>
      <c r="AI204" s="213"/>
      <c r="AJ204" s="213"/>
      <c r="AK204" s="213"/>
      <c r="AL204" s="213"/>
    </row>
    <row r="205" ht="203.25" customHeight="1">
      <c r="A205" s="214" t="n">
        <v>30</v>
      </c>
      <c r="B205" s="211" t="s">
        <v>330</v>
      </c>
      <c r="C205" s="218" t="n">
        <v>45519.6597222222</v>
      </c>
      <c r="D205" s="437" t="s">
        <v>331</v>
      </c>
      <c r="E205" s="214" t="s">
        <v>36</v>
      </c>
      <c r="F205" s="214" t="s">
        <v>13</v>
      </c>
      <c r="G205" s="214" t="s">
        <v>41</v>
      </c>
      <c r="H205" s="438" t="s">
        <v>332</v>
      </c>
      <c r="I205" s="214"/>
      <c r="J205" s="213"/>
      <c r="K205" s="213"/>
      <c r="L205" s="213"/>
      <c r="M205" s="213"/>
      <c r="N205" s="213"/>
      <c r="O205" s="213"/>
      <c r="P205" s="213"/>
      <c r="Q205" s="213"/>
      <c r="R205" s="213"/>
      <c r="S205" s="213"/>
      <c r="T205" s="213"/>
      <c r="U205" s="213"/>
      <c r="V205" s="213"/>
      <c r="W205" s="213"/>
      <c r="X205" s="213"/>
      <c r="Y205" s="213"/>
      <c r="Z205" s="213"/>
      <c r="AA205" s="213"/>
      <c r="AB205" s="213"/>
      <c r="AC205" s="213"/>
      <c r="AD205" s="213"/>
      <c r="AE205" s="213"/>
      <c r="AF205" s="213"/>
      <c r="AG205" s="213"/>
      <c r="AH205" s="213"/>
      <c r="AI205" s="213"/>
      <c r="AJ205" s="213"/>
      <c r="AK205" s="213"/>
      <c r="AL205" s="213"/>
    </row>
    <row r="206" ht="18" customHeight="1">
      <c r="A206" s="214" t="n">
        <v>29</v>
      </c>
      <c r="B206" s="211" t="s">
        <v>333</v>
      </c>
      <c r="C206" s="218" t="n">
        <v>45518.8652777777</v>
      </c>
      <c r="D206" s="214" t="s">
        <v>73</v>
      </c>
      <c r="E206" s="214" t="s">
        <v>109</v>
      </c>
      <c r="F206" s="214" t="s">
        <v>13</v>
      </c>
      <c r="G206" s="214" t="s">
        <v>14</v>
      </c>
      <c r="H206" s="90"/>
      <c r="I206" s="214"/>
      <c r="J206" s="213"/>
      <c r="K206" s="213"/>
      <c r="L206" s="213"/>
      <c r="M206" s="213"/>
      <c r="N206" s="213"/>
      <c r="O206" s="213"/>
      <c r="P206" s="213"/>
      <c r="Q206" s="213"/>
      <c r="R206" s="213"/>
      <c r="S206" s="213"/>
      <c r="T206" s="213"/>
      <c r="U206" s="213"/>
      <c r="V206" s="213"/>
      <c r="W206" s="213"/>
      <c r="X206" s="213"/>
      <c r="Y206" s="213"/>
      <c r="Z206" s="213"/>
      <c r="AA206" s="213"/>
      <c r="AB206" s="213"/>
      <c r="AC206" s="213"/>
      <c r="AD206" s="213"/>
      <c r="AE206" s="213"/>
      <c r="AF206" s="213"/>
      <c r="AG206" s="213"/>
      <c r="AH206" s="213"/>
      <c r="AI206" s="213"/>
      <c r="AJ206" s="213"/>
      <c r="AK206" s="213"/>
      <c r="AL206" s="213"/>
    </row>
    <row r="207" ht="122.25" customHeight="1">
      <c r="A207" s="214" t="n">
        <v>28</v>
      </c>
      <c r="B207" s="211" t="s">
        <v>334</v>
      </c>
      <c r="C207" s="218" t="n">
        <v>45517.6701388888</v>
      </c>
      <c r="D207" s="214" t="s">
        <v>73</v>
      </c>
      <c r="E207" s="214" t="s">
        <v>109</v>
      </c>
      <c r="F207" s="214" t="s">
        <v>13</v>
      </c>
      <c r="G207" s="214" t="s">
        <v>41</v>
      </c>
      <c r="H207" s="439" t="s">
        <v>335</v>
      </c>
      <c r="I207" s="214" t="s">
        <v>246</v>
      </c>
      <c r="J207" s="213"/>
      <c r="K207" s="213"/>
      <c r="L207" s="213"/>
      <c r="M207" s="213"/>
      <c r="N207" s="213"/>
      <c r="O207" s="213"/>
      <c r="P207" s="213"/>
      <c r="Q207" s="213"/>
      <c r="R207" s="213"/>
      <c r="S207" s="213"/>
      <c r="T207" s="213"/>
      <c r="U207" s="213"/>
      <c r="V207" s="213"/>
      <c r="W207" s="213"/>
      <c r="X207" s="213"/>
      <c r="Y207" s="213"/>
      <c r="Z207" s="213"/>
      <c r="AA207" s="213"/>
      <c r="AB207" s="213"/>
      <c r="AC207" s="213"/>
      <c r="AD207" s="213"/>
      <c r="AE207" s="213"/>
      <c r="AF207" s="213"/>
      <c r="AG207" s="213"/>
      <c r="AH207" s="213"/>
      <c r="AI207" s="213"/>
      <c r="AJ207" s="213"/>
      <c r="AK207" s="213"/>
      <c r="AL207" s="213"/>
    </row>
    <row r="208" ht="230.25" customHeight="1">
      <c r="A208" s="214" t="n">
        <v>27</v>
      </c>
      <c r="B208" s="440" t="s">
        <v>336</v>
      </c>
      <c r="C208" s="218" t="n">
        <v>45510.8152777777</v>
      </c>
      <c r="D208" s="441" t="s">
        <v>301</v>
      </c>
      <c r="E208" s="214" t="s">
        <v>109</v>
      </c>
      <c r="F208" s="214" t="s">
        <v>13</v>
      </c>
      <c r="G208" s="214" t="s">
        <v>41</v>
      </c>
      <c r="H208" s="442" t="s">
        <v>337</v>
      </c>
      <c r="I208" s="214" t="s">
        <v>246</v>
      </c>
      <c r="J208" s="213"/>
      <c r="K208" s="213"/>
      <c r="L208" s="213"/>
      <c r="M208" s="213"/>
      <c r="N208" s="213"/>
      <c r="O208" s="213"/>
      <c r="P208" s="213"/>
      <c r="Q208" s="213"/>
      <c r="R208" s="213"/>
      <c r="S208" s="213"/>
      <c r="T208" s="213"/>
      <c r="U208" s="213"/>
      <c r="V208" s="213"/>
      <c r="W208" s="213"/>
      <c r="X208" s="213"/>
      <c r="Y208" s="213"/>
      <c r="Z208" s="213"/>
      <c r="AA208" s="213"/>
      <c r="AB208" s="213"/>
      <c r="AC208" s="213"/>
      <c r="AD208" s="213"/>
      <c r="AE208" s="213"/>
      <c r="AF208" s="213"/>
      <c r="AG208" s="213"/>
      <c r="AH208" s="213"/>
      <c r="AI208" s="213"/>
      <c r="AJ208" s="213"/>
      <c r="AK208" s="213"/>
      <c r="AL208" s="213"/>
    </row>
    <row r="209" ht="27.75" customHeight="1">
      <c r="A209" s="214" t="n">
        <v>26</v>
      </c>
      <c r="B209" s="211" t="s">
        <v>338</v>
      </c>
      <c r="C209" s="218" t="n">
        <v>45510.5833333333</v>
      </c>
      <c r="D209" s="443" t="s">
        <v>331</v>
      </c>
      <c r="E209" s="214" t="s">
        <v>36</v>
      </c>
      <c r="F209" s="214" t="s">
        <v>13</v>
      </c>
      <c r="G209" s="214" t="s">
        <v>41</v>
      </c>
      <c r="H209" s="90" t="s">
        <v>339</v>
      </c>
      <c r="I209" s="214"/>
      <c r="J209" s="213"/>
      <c r="K209" s="213"/>
      <c r="L209" s="213"/>
      <c r="M209" s="213"/>
      <c r="N209" s="213"/>
      <c r="O209" s="213"/>
      <c r="P209" s="213"/>
      <c r="Q209" s="213"/>
      <c r="R209" s="213"/>
      <c r="S209" s="213"/>
      <c r="T209" s="213"/>
      <c r="U209" s="213"/>
      <c r="V209" s="213"/>
      <c r="W209" s="213"/>
      <c r="X209" s="213"/>
      <c r="Y209" s="213"/>
      <c r="Z209" s="213"/>
      <c r="AA209" s="213"/>
      <c r="AB209" s="213"/>
      <c r="AC209" s="213"/>
      <c r="AD209" s="213"/>
      <c r="AE209" s="213"/>
      <c r="AF209" s="213"/>
      <c r="AG209" s="213"/>
      <c r="AH209" s="213"/>
      <c r="AI209" s="213"/>
      <c r="AJ209" s="213"/>
      <c r="AK209" s="213"/>
      <c r="AL209" s="213"/>
    </row>
    <row r="210" ht="18" customHeight="1">
      <c r="A210" s="214" t="n">
        <v>25</v>
      </c>
      <c r="B210" s="211" t="s">
        <v>340</v>
      </c>
      <c r="C210" s="218" t="n">
        <v>45509.6458333333</v>
      </c>
      <c r="D210" s="214" t="s">
        <v>73</v>
      </c>
      <c r="E210" s="214" t="s">
        <v>109</v>
      </c>
      <c r="F210" s="214" t="s">
        <v>13</v>
      </c>
      <c r="G210" s="214" t="s">
        <v>14</v>
      </c>
      <c r="H210" s="90"/>
      <c r="I210" s="214"/>
      <c r="J210" s="213"/>
      <c r="K210" s="213"/>
      <c r="L210" s="213"/>
      <c r="M210" s="213"/>
      <c r="N210" s="213"/>
      <c r="O210" s="213"/>
      <c r="P210" s="213"/>
      <c r="Q210" s="213"/>
      <c r="R210" s="213"/>
      <c r="S210" s="213"/>
      <c r="T210" s="213"/>
      <c r="U210" s="213"/>
      <c r="V210" s="213"/>
      <c r="W210" s="213"/>
      <c r="X210" s="213"/>
      <c r="Y210" s="213"/>
      <c r="Z210" s="213"/>
      <c r="AA210" s="213"/>
      <c r="AB210" s="213"/>
      <c r="AC210" s="213"/>
      <c r="AD210" s="213"/>
      <c r="AE210" s="213"/>
      <c r="AF210" s="213"/>
      <c r="AG210" s="213"/>
      <c r="AH210" s="213"/>
      <c r="AI210" s="213"/>
      <c r="AJ210" s="213"/>
      <c r="AK210" s="213"/>
      <c r="AL210" s="213"/>
    </row>
    <row r="211" ht="18" customHeight="1">
      <c r="A211" s="214" t="n">
        <v>24</v>
      </c>
      <c r="B211" s="211" t="s">
        <v>341</v>
      </c>
      <c r="C211" s="218" t="n">
        <v>45506.6875</v>
      </c>
      <c r="D211" s="214" t="s">
        <v>73</v>
      </c>
      <c r="E211" s="214" t="s">
        <v>109</v>
      </c>
      <c r="F211" s="214" t="s">
        <v>13</v>
      </c>
      <c r="G211" s="214" t="s">
        <v>14</v>
      </c>
      <c r="H211" s="90"/>
      <c r="I211" s="214"/>
      <c r="J211" s="213"/>
      <c r="K211" s="213"/>
      <c r="L211" s="213"/>
      <c r="M211" s="213"/>
      <c r="N211" s="213"/>
      <c r="O211" s="213"/>
      <c r="P211" s="213"/>
      <c r="Q211" s="213"/>
      <c r="R211" s="213"/>
      <c r="S211" s="213"/>
      <c r="T211" s="213"/>
      <c r="U211" s="213"/>
      <c r="V211" s="213"/>
      <c r="W211" s="213"/>
      <c r="X211" s="213"/>
      <c r="Y211" s="213"/>
      <c r="Z211" s="213"/>
      <c r="AA211" s="213"/>
      <c r="AB211" s="213"/>
      <c r="AC211" s="213"/>
      <c r="AD211" s="213"/>
      <c r="AE211" s="213"/>
      <c r="AF211" s="213"/>
      <c r="AG211" s="213"/>
      <c r="AH211" s="213"/>
      <c r="AI211" s="213"/>
      <c r="AJ211" s="213"/>
      <c r="AK211" s="213"/>
      <c r="AL211" s="213"/>
    </row>
    <row r="212" ht="41.25" customHeight="1">
      <c r="A212" s="214" t="n">
        <v>23</v>
      </c>
      <c r="B212" s="211" t="s">
        <v>342</v>
      </c>
      <c r="C212" s="218" t="n">
        <v>45506.7013888888</v>
      </c>
      <c r="D212" s="214" t="s">
        <v>305</v>
      </c>
      <c r="E212" s="214" t="s">
        <v>36</v>
      </c>
      <c r="F212" s="214" t="s">
        <v>13</v>
      </c>
      <c r="G212" s="214" t="s">
        <v>41</v>
      </c>
      <c r="H212" s="444" t="s">
        <v>343</v>
      </c>
      <c r="I212" s="214"/>
      <c r="J212" s="213"/>
      <c r="K212" s="213"/>
      <c r="L212" s="213"/>
      <c r="M212" s="213"/>
      <c r="N212" s="213"/>
      <c r="O212" s="213"/>
      <c r="P212" s="213"/>
      <c r="Q212" s="213"/>
      <c r="R212" s="213"/>
      <c r="S212" s="213"/>
      <c r="T212" s="213"/>
      <c r="U212" s="213"/>
      <c r="V212" s="213"/>
      <c r="W212" s="213"/>
      <c r="X212" s="213"/>
      <c r="Y212" s="213"/>
      <c r="Z212" s="213"/>
      <c r="AA212" s="213"/>
      <c r="AB212" s="213"/>
      <c r="AC212" s="213"/>
      <c r="AD212" s="213"/>
      <c r="AE212" s="213"/>
      <c r="AF212" s="213"/>
      <c r="AG212" s="213"/>
      <c r="AH212" s="213"/>
      <c r="AI212" s="213"/>
      <c r="AJ212" s="213"/>
      <c r="AK212" s="213"/>
      <c r="AL212" s="213"/>
    </row>
    <row r="213" ht="18" customHeight="1">
      <c r="A213" s="214" t="n">
        <v>22</v>
      </c>
      <c r="B213" s="211" t="s">
        <v>344</v>
      </c>
      <c r="C213" s="218" t="n">
        <v>45503.7534722222</v>
      </c>
      <c r="D213" s="214" t="s">
        <v>76</v>
      </c>
      <c r="E213" s="214" t="s">
        <v>109</v>
      </c>
      <c r="F213" s="214" t="s">
        <v>261</v>
      </c>
      <c r="G213" s="214" t="s">
        <v>14</v>
      </c>
      <c r="H213" s="90" t="s">
        <v>345</v>
      </c>
      <c r="I213" s="214"/>
      <c r="J213" s="213"/>
      <c r="K213" s="213"/>
      <c r="L213" s="213"/>
      <c r="M213" s="213"/>
      <c r="N213" s="213"/>
      <c r="O213" s="213"/>
      <c r="P213" s="213"/>
      <c r="Q213" s="213"/>
      <c r="R213" s="213"/>
      <c r="S213" s="213"/>
      <c r="T213" s="213"/>
      <c r="U213" s="213"/>
      <c r="V213" s="213"/>
      <c r="W213" s="213"/>
      <c r="X213" s="213"/>
      <c r="Y213" s="213"/>
      <c r="Z213" s="213"/>
      <c r="AA213" s="213"/>
      <c r="AB213" s="213"/>
      <c r="AC213" s="213"/>
      <c r="AD213" s="213"/>
      <c r="AE213" s="213"/>
      <c r="AF213" s="213"/>
      <c r="AG213" s="213"/>
      <c r="AH213" s="213"/>
      <c r="AI213" s="213"/>
      <c r="AJ213" s="213"/>
      <c r="AK213" s="213"/>
      <c r="AL213" s="213"/>
    </row>
    <row r="214" ht="18" customHeight="1">
      <c r="A214" s="214" t="n">
        <v>21</v>
      </c>
      <c r="B214" s="211" t="s">
        <v>346</v>
      </c>
      <c r="C214" s="218" t="n">
        <v>45503.7534722222</v>
      </c>
      <c r="D214" s="214" t="s">
        <v>76</v>
      </c>
      <c r="E214" s="214" t="s">
        <v>109</v>
      </c>
      <c r="F214" s="214" t="s">
        <v>261</v>
      </c>
      <c r="G214" s="214" t="s">
        <v>14</v>
      </c>
      <c r="H214" s="90" t="s">
        <v>339</v>
      </c>
      <c r="I214" s="214"/>
      <c r="J214" s="213"/>
      <c r="K214" s="213"/>
      <c r="L214" s="213"/>
      <c r="M214" s="213"/>
      <c r="N214" s="213"/>
      <c r="O214" s="213"/>
      <c r="P214" s="213"/>
      <c r="Q214" s="213"/>
      <c r="R214" s="213"/>
      <c r="S214" s="213"/>
      <c r="T214" s="213"/>
      <c r="U214" s="213"/>
      <c r="V214" s="213"/>
      <c r="W214" s="213"/>
      <c r="X214" s="213"/>
      <c r="Y214" s="213"/>
      <c r="Z214" s="213"/>
      <c r="AA214" s="213"/>
      <c r="AB214" s="213"/>
      <c r="AC214" s="213"/>
      <c r="AD214" s="213"/>
      <c r="AE214" s="213"/>
      <c r="AF214" s="213"/>
      <c r="AG214" s="213"/>
      <c r="AH214" s="213"/>
      <c r="AI214" s="213"/>
      <c r="AJ214" s="213"/>
      <c r="AK214" s="213"/>
      <c r="AL214" s="213"/>
    </row>
    <row r="215" ht="18" customHeight="1">
      <c r="A215" s="214" t="n">
        <v>20</v>
      </c>
      <c r="B215" s="211" t="s">
        <v>347</v>
      </c>
      <c r="C215" s="218" t="n">
        <v>45503.7534722222</v>
      </c>
      <c r="D215" s="214" t="s">
        <v>76</v>
      </c>
      <c r="E215" s="214" t="s">
        <v>109</v>
      </c>
      <c r="F215" s="214" t="s">
        <v>261</v>
      </c>
      <c r="G215" s="214" t="s">
        <v>14</v>
      </c>
      <c r="H215" s="90" t="s">
        <v>339</v>
      </c>
      <c r="I215" s="214"/>
      <c r="J215" s="213"/>
      <c r="K215" s="213"/>
      <c r="L215" s="213"/>
      <c r="M215" s="213"/>
      <c r="N215" s="213"/>
      <c r="O215" s="213"/>
      <c r="P215" s="213"/>
      <c r="Q215" s="213"/>
      <c r="R215" s="213"/>
      <c r="S215" s="213"/>
      <c r="T215" s="213"/>
      <c r="U215" s="213"/>
      <c r="V215" s="213"/>
      <c r="W215" s="213"/>
      <c r="X215" s="213"/>
      <c r="Y215" s="213"/>
      <c r="Z215" s="213"/>
      <c r="AA215" s="213"/>
      <c r="AB215" s="213"/>
      <c r="AC215" s="213"/>
      <c r="AD215" s="213"/>
      <c r="AE215" s="213"/>
      <c r="AF215" s="213"/>
      <c r="AG215" s="213"/>
      <c r="AH215" s="213"/>
      <c r="AI215" s="213"/>
      <c r="AJ215" s="213"/>
      <c r="AK215" s="213"/>
      <c r="AL215" s="213"/>
    </row>
    <row r="216" ht="149.25" customHeight="1">
      <c r="A216" s="214" t="n">
        <v>19</v>
      </c>
      <c r="B216" s="211" t="s">
        <v>348</v>
      </c>
      <c r="C216" s="218" t="n">
        <v>45497.7395833333</v>
      </c>
      <c r="D216" s="214" t="s">
        <v>73</v>
      </c>
      <c r="E216" s="214" t="s">
        <v>109</v>
      </c>
      <c r="F216" s="214" t="s">
        <v>13</v>
      </c>
      <c r="G216" s="214" t="s">
        <v>41</v>
      </c>
      <c r="H216" s="445" t="s">
        <v>349</v>
      </c>
      <c r="I216" s="214" t="s">
        <v>246</v>
      </c>
      <c r="J216" s="213"/>
      <c r="K216" s="213"/>
      <c r="L216" s="213"/>
      <c r="M216" s="213"/>
      <c r="N216" s="213"/>
      <c r="O216" s="213"/>
      <c r="P216" s="213"/>
      <c r="Q216" s="213"/>
      <c r="R216" s="213"/>
      <c r="S216" s="213"/>
      <c r="T216" s="213"/>
      <c r="U216" s="213"/>
      <c r="V216" s="213"/>
      <c r="W216" s="213"/>
      <c r="X216" s="213"/>
      <c r="Y216" s="213"/>
      <c r="Z216" s="213"/>
      <c r="AA216" s="213"/>
      <c r="AB216" s="213"/>
      <c r="AC216" s="213"/>
      <c r="AD216" s="213"/>
      <c r="AE216" s="213"/>
      <c r="AF216" s="213"/>
      <c r="AG216" s="213"/>
      <c r="AH216" s="213"/>
      <c r="AI216" s="213"/>
      <c r="AJ216" s="213"/>
      <c r="AK216" s="213"/>
      <c r="AL216" s="213"/>
    </row>
    <row r="217" ht="18" customHeight="1">
      <c r="A217" s="214" t="n">
        <v>18</v>
      </c>
      <c r="B217" s="211" t="s">
        <v>350</v>
      </c>
      <c r="C217" s="218" t="n">
        <v>45496.6215277777</v>
      </c>
      <c r="D217" s="214" t="s">
        <v>44</v>
      </c>
      <c r="E217" s="214" t="s">
        <v>36</v>
      </c>
      <c r="F217" s="214" t="s">
        <v>281</v>
      </c>
      <c r="G217" s="214" t="s">
        <v>41</v>
      </c>
      <c r="H217" s="90" t="s">
        <v>351</v>
      </c>
      <c r="I217" s="214"/>
      <c r="J217" s="213"/>
      <c r="K217" s="213"/>
      <c r="L217" s="213"/>
      <c r="M217" s="213"/>
      <c r="N217" s="213"/>
      <c r="O217" s="213"/>
      <c r="P217" s="213"/>
      <c r="Q217" s="213"/>
      <c r="R217" s="213"/>
      <c r="S217" s="213"/>
      <c r="T217" s="213"/>
      <c r="U217" s="213"/>
      <c r="V217" s="213"/>
      <c r="W217" s="213"/>
      <c r="X217" s="213"/>
      <c r="Y217" s="213"/>
      <c r="Z217" s="213"/>
      <c r="AA217" s="213"/>
      <c r="AB217" s="213"/>
      <c r="AC217" s="213"/>
      <c r="AD217" s="213"/>
      <c r="AE217" s="213"/>
      <c r="AF217" s="213"/>
      <c r="AG217" s="213"/>
      <c r="AH217" s="213"/>
      <c r="AI217" s="213"/>
      <c r="AJ217" s="213"/>
      <c r="AK217" s="213"/>
      <c r="AL217" s="213"/>
    </row>
    <row r="218" ht="81.75" customHeight="1">
      <c r="A218" s="214" t="n">
        <v>17</v>
      </c>
      <c r="B218" s="211" t="s">
        <v>352</v>
      </c>
      <c r="C218" s="218" t="n">
        <v>45491.8333333333</v>
      </c>
      <c r="D218" s="214" t="s">
        <v>73</v>
      </c>
      <c r="E218" s="214" t="s">
        <v>109</v>
      </c>
      <c r="F218" s="214" t="s">
        <v>13</v>
      </c>
      <c r="G218" s="214" t="s">
        <v>41</v>
      </c>
      <c r="H218" s="446" t="s">
        <v>353</v>
      </c>
      <c r="I218" s="214" t="s">
        <v>229</v>
      </c>
      <c r="J218" s="213"/>
      <c r="K218" s="213"/>
      <c r="L218" s="213"/>
      <c r="M218" s="213"/>
      <c r="N218" s="213"/>
      <c r="O218" s="213"/>
      <c r="P218" s="213"/>
      <c r="Q218" s="213"/>
      <c r="R218" s="213"/>
      <c r="S218" s="213"/>
      <c r="T218" s="213"/>
      <c r="U218" s="213"/>
      <c r="V218" s="213"/>
      <c r="W218" s="213"/>
      <c r="X218" s="213"/>
      <c r="Y218" s="213"/>
      <c r="Z218" s="213"/>
      <c r="AA218" s="213"/>
      <c r="AB218" s="213"/>
      <c r="AC218" s="213"/>
      <c r="AD218" s="213"/>
      <c r="AE218" s="213"/>
      <c r="AF218" s="213"/>
      <c r="AG218" s="213"/>
      <c r="AH218" s="213"/>
      <c r="AI218" s="213"/>
      <c r="AJ218" s="213"/>
      <c r="AK218" s="213"/>
      <c r="AL218" s="213"/>
    </row>
    <row r="219" ht="18" customHeight="1">
      <c r="A219" s="214" t="n">
        <v>16</v>
      </c>
      <c r="B219" s="211" t="s">
        <v>354</v>
      </c>
      <c r="C219" s="218" t="n">
        <v>45485.6388888888</v>
      </c>
      <c r="D219" s="214" t="s">
        <v>73</v>
      </c>
      <c r="E219" s="214" t="s">
        <v>109</v>
      </c>
      <c r="F219" s="214" t="s">
        <v>13</v>
      </c>
      <c r="G219" s="214" t="s">
        <v>14</v>
      </c>
      <c r="H219" s="90"/>
      <c r="I219" s="214"/>
      <c r="J219" s="213"/>
      <c r="K219" s="213"/>
      <c r="L219" s="213"/>
      <c r="M219" s="213"/>
      <c r="N219" s="213"/>
      <c r="O219" s="213"/>
      <c r="P219" s="213"/>
      <c r="Q219" s="213"/>
      <c r="R219" s="213"/>
      <c r="S219" s="213"/>
      <c r="T219" s="213"/>
      <c r="U219" s="213"/>
      <c r="V219" s="213"/>
      <c r="W219" s="213"/>
      <c r="X219" s="213"/>
      <c r="Y219" s="213"/>
      <c r="Z219" s="213"/>
      <c r="AA219" s="213"/>
      <c r="AB219" s="213"/>
      <c r="AC219" s="213"/>
      <c r="AD219" s="213"/>
      <c r="AE219" s="213"/>
      <c r="AF219" s="213"/>
      <c r="AG219" s="213"/>
      <c r="AH219" s="213"/>
      <c r="AI219" s="213"/>
      <c r="AJ219" s="213"/>
      <c r="AK219" s="213"/>
      <c r="AL219" s="213"/>
    </row>
    <row r="220" ht="41.25" customHeight="1">
      <c r="A220" s="214" t="n">
        <v>15</v>
      </c>
      <c r="B220" s="211" t="s">
        <v>355</v>
      </c>
      <c r="C220" s="218" t="n">
        <v>45485.6388888888</v>
      </c>
      <c r="D220" s="214" t="s">
        <v>73</v>
      </c>
      <c r="E220" s="214" t="s">
        <v>109</v>
      </c>
      <c r="F220" s="214" t="s">
        <v>13</v>
      </c>
      <c r="G220" s="214" t="s">
        <v>41</v>
      </c>
      <c r="H220" s="447" t="s">
        <v>356</v>
      </c>
      <c r="I220" s="214" t="s">
        <v>229</v>
      </c>
      <c r="J220" s="213"/>
      <c r="K220" s="213"/>
      <c r="L220" s="213"/>
      <c r="M220" s="213"/>
      <c r="N220" s="213"/>
      <c r="O220" s="213"/>
      <c r="P220" s="213"/>
      <c r="Q220" s="213"/>
      <c r="R220" s="213"/>
      <c r="S220" s="213"/>
      <c r="T220" s="213"/>
      <c r="U220" s="213"/>
      <c r="V220" s="213"/>
      <c r="W220" s="213"/>
      <c r="X220" s="213"/>
      <c r="Y220" s="213"/>
      <c r="Z220" s="213"/>
      <c r="AA220" s="213"/>
      <c r="AB220" s="213"/>
      <c r="AC220" s="213"/>
      <c r="AD220" s="213"/>
      <c r="AE220" s="213"/>
      <c r="AF220" s="213"/>
      <c r="AG220" s="213"/>
      <c r="AH220" s="213"/>
      <c r="AI220" s="213"/>
      <c r="AJ220" s="213"/>
      <c r="AK220" s="213"/>
      <c r="AL220" s="213"/>
    </row>
    <row r="221" ht="41.25" customHeight="1">
      <c r="A221" s="214" t="n">
        <v>14</v>
      </c>
      <c r="B221" s="211" t="s">
        <v>357</v>
      </c>
      <c r="C221" s="218" t="n">
        <v>45482.8055555555</v>
      </c>
      <c r="D221" s="214" t="s">
        <v>73</v>
      </c>
      <c r="E221" s="214" t="s">
        <v>109</v>
      </c>
      <c r="F221" s="214" t="s">
        <v>13</v>
      </c>
      <c r="G221" s="214" t="s">
        <v>41</v>
      </c>
      <c r="H221" s="448" t="s">
        <v>358</v>
      </c>
      <c r="I221" s="214" t="s">
        <v>246</v>
      </c>
      <c r="J221" s="213"/>
      <c r="K221" s="213"/>
      <c r="L221" s="213"/>
      <c r="M221" s="213"/>
      <c r="N221" s="213"/>
      <c r="O221" s="213"/>
      <c r="P221" s="213"/>
      <c r="Q221" s="213"/>
      <c r="R221" s="213"/>
      <c r="S221" s="213"/>
      <c r="T221" s="213"/>
      <c r="U221" s="213"/>
      <c r="V221" s="213"/>
      <c r="W221" s="213"/>
      <c r="X221" s="213"/>
      <c r="Y221" s="213"/>
      <c r="Z221" s="213"/>
      <c r="AA221" s="213"/>
      <c r="AB221" s="213"/>
      <c r="AC221" s="213"/>
      <c r="AD221" s="213"/>
      <c r="AE221" s="213"/>
      <c r="AF221" s="213"/>
      <c r="AG221" s="213"/>
      <c r="AH221" s="213"/>
      <c r="AI221" s="213"/>
      <c r="AJ221" s="213"/>
      <c r="AK221" s="213"/>
      <c r="AL221" s="213"/>
    </row>
    <row r="222" ht="81.75" customHeight="1">
      <c r="A222" s="214" t="n">
        <v>13</v>
      </c>
      <c r="B222" s="211" t="s">
        <v>359</v>
      </c>
      <c r="C222" s="218" t="n">
        <v>45482.6388888888</v>
      </c>
      <c r="D222" s="214" t="s">
        <v>44</v>
      </c>
      <c r="E222" s="214" t="s">
        <v>36</v>
      </c>
      <c r="F222" s="214" t="s">
        <v>261</v>
      </c>
      <c r="G222" s="214" t="s">
        <v>41</v>
      </c>
      <c r="H222" s="449" t="s">
        <v>360</v>
      </c>
      <c r="I222" s="214" t="s">
        <v>229</v>
      </c>
      <c r="J222" s="213"/>
      <c r="K222" s="213"/>
      <c r="L222" s="213"/>
      <c r="M222" s="213"/>
      <c r="N222" s="213"/>
      <c r="O222" s="213"/>
      <c r="P222" s="213"/>
      <c r="Q222" s="213"/>
      <c r="R222" s="213"/>
      <c r="S222" s="213"/>
      <c r="T222" s="213"/>
      <c r="U222" s="213"/>
      <c r="V222" s="213"/>
      <c r="W222" s="213"/>
      <c r="X222" s="213"/>
      <c r="Y222" s="213"/>
      <c r="Z222" s="213"/>
      <c r="AA222" s="213"/>
      <c r="AB222" s="213"/>
      <c r="AC222" s="213"/>
      <c r="AD222" s="213"/>
      <c r="AE222" s="213"/>
      <c r="AF222" s="213"/>
      <c r="AG222" s="213"/>
      <c r="AH222" s="213"/>
      <c r="AI222" s="213"/>
      <c r="AJ222" s="213"/>
      <c r="AK222" s="213"/>
      <c r="AL222" s="213"/>
    </row>
    <row r="223" ht="18" customHeight="1">
      <c r="A223" s="214" t="n">
        <v>12</v>
      </c>
      <c r="B223" s="211" t="s">
        <v>361</v>
      </c>
      <c r="C223" s="218" t="n">
        <v>45481.75</v>
      </c>
      <c r="D223" s="214" t="s">
        <v>362</v>
      </c>
      <c r="E223" s="214" t="s">
        <v>109</v>
      </c>
      <c r="F223" s="214" t="s">
        <v>13</v>
      </c>
      <c r="G223" s="214" t="s">
        <v>41</v>
      </c>
      <c r="H223" s="90"/>
      <c r="I223" s="214"/>
      <c r="J223" s="213"/>
      <c r="K223" s="213"/>
      <c r="L223" s="213"/>
      <c r="M223" s="213"/>
      <c r="N223" s="213"/>
      <c r="O223" s="213"/>
      <c r="P223" s="213"/>
      <c r="Q223" s="213"/>
      <c r="R223" s="213"/>
      <c r="S223" s="213"/>
      <c r="T223" s="213"/>
      <c r="U223" s="213"/>
      <c r="V223" s="213"/>
      <c r="W223" s="213"/>
      <c r="X223" s="213"/>
      <c r="Y223" s="213"/>
      <c r="Z223" s="213"/>
      <c r="AA223" s="213"/>
      <c r="AB223" s="213"/>
      <c r="AC223" s="213"/>
      <c r="AD223" s="213"/>
      <c r="AE223" s="213"/>
      <c r="AF223" s="213"/>
      <c r="AG223" s="213"/>
      <c r="AH223" s="213"/>
      <c r="AI223" s="213"/>
      <c r="AJ223" s="213"/>
      <c r="AK223" s="213"/>
      <c r="AL223" s="213"/>
    </row>
    <row r="224" ht="27.75" customHeight="1">
      <c r="A224" s="214" t="n">
        <v>11</v>
      </c>
      <c r="B224" s="211" t="s">
        <v>363</v>
      </c>
      <c r="C224" s="218" t="n">
        <v>45476.6701388888</v>
      </c>
      <c r="D224" s="214" t="s">
        <v>362</v>
      </c>
      <c r="E224" s="214" t="s">
        <v>109</v>
      </c>
      <c r="F224" s="214" t="s">
        <v>13</v>
      </c>
      <c r="G224" s="214" t="s">
        <v>14</v>
      </c>
      <c r="H224" s="90"/>
      <c r="I224" s="214"/>
      <c r="J224" s="213"/>
      <c r="K224" s="213"/>
      <c r="L224" s="213"/>
      <c r="M224" s="213"/>
      <c r="N224" s="213"/>
      <c r="O224" s="213"/>
      <c r="P224" s="213"/>
      <c r="Q224" s="213"/>
      <c r="R224" s="213"/>
      <c r="S224" s="213"/>
      <c r="T224" s="213"/>
      <c r="U224" s="213"/>
      <c r="V224" s="213"/>
      <c r="W224" s="213"/>
      <c r="X224" s="213"/>
      <c r="Y224" s="213"/>
      <c r="Z224" s="213"/>
      <c r="AA224" s="213"/>
      <c r="AB224" s="213"/>
      <c r="AC224" s="213"/>
      <c r="AD224" s="213"/>
      <c r="AE224" s="213"/>
      <c r="AF224" s="213"/>
      <c r="AG224" s="213"/>
      <c r="AH224" s="213"/>
      <c r="AI224" s="213"/>
      <c r="AJ224" s="213"/>
      <c r="AK224" s="213"/>
      <c r="AL224" s="213"/>
    </row>
    <row r="225" ht="18" customHeight="1">
      <c r="A225" s="214" t="n">
        <v>10</v>
      </c>
      <c r="B225" s="211" t="s">
        <v>364</v>
      </c>
      <c r="C225" s="218" t="n">
        <v>45475.7837037037</v>
      </c>
      <c r="D225" s="214" t="s">
        <v>116</v>
      </c>
      <c r="E225" s="214" t="s">
        <v>109</v>
      </c>
      <c r="F225" s="214" t="s">
        <v>281</v>
      </c>
      <c r="G225" s="214" t="s">
        <v>14</v>
      </c>
      <c r="H225" s="90"/>
      <c r="I225" s="214"/>
      <c r="J225" s="213"/>
      <c r="K225" s="213"/>
      <c r="L225" s="213"/>
      <c r="M225" s="213"/>
      <c r="N225" s="213"/>
      <c r="O225" s="213"/>
      <c r="P225" s="213"/>
      <c r="Q225" s="213"/>
      <c r="R225" s="213"/>
      <c r="S225" s="213"/>
      <c r="T225" s="213"/>
      <c r="U225" s="213"/>
      <c r="V225" s="213"/>
      <c r="W225" s="213"/>
      <c r="X225" s="213"/>
      <c r="Y225" s="213"/>
      <c r="Z225" s="213"/>
      <c r="AA225" s="213"/>
      <c r="AB225" s="213"/>
      <c r="AC225" s="213"/>
      <c r="AD225" s="213"/>
      <c r="AE225" s="213"/>
      <c r="AF225" s="213"/>
      <c r="AG225" s="213"/>
      <c r="AH225" s="213"/>
      <c r="AI225" s="213"/>
      <c r="AJ225" s="213"/>
      <c r="AK225" s="213"/>
      <c r="AL225" s="213"/>
    </row>
    <row r="226" ht="54.75" customHeight="1">
      <c r="A226" s="214" t="n">
        <v>9</v>
      </c>
      <c r="B226" s="211" t="s">
        <v>365</v>
      </c>
      <c r="C226" s="218" t="n">
        <v>45474.6666666666</v>
      </c>
      <c r="D226" s="214"/>
      <c r="E226" s="214" t="s">
        <v>36</v>
      </c>
      <c r="F226" s="214" t="s">
        <v>281</v>
      </c>
      <c r="G226" s="214" t="s">
        <v>41</v>
      </c>
      <c r="H226" s="450" t="s">
        <v>366</v>
      </c>
      <c r="I226" s="214" t="s">
        <v>229</v>
      </c>
      <c r="J226" s="213"/>
      <c r="K226" s="213"/>
      <c r="L226" s="213"/>
      <c r="M226" s="213"/>
      <c r="N226" s="213"/>
      <c r="O226" s="213"/>
      <c r="P226" s="213"/>
      <c r="Q226" s="213"/>
      <c r="R226" s="213"/>
      <c r="S226" s="213"/>
      <c r="T226" s="213"/>
      <c r="U226" s="213"/>
      <c r="V226" s="213"/>
      <c r="W226" s="213"/>
      <c r="X226" s="213"/>
      <c r="Y226" s="213"/>
      <c r="Z226" s="213"/>
      <c r="AA226" s="213"/>
      <c r="AB226" s="213"/>
      <c r="AC226" s="213"/>
      <c r="AD226" s="213"/>
      <c r="AE226" s="213"/>
      <c r="AF226" s="213"/>
      <c r="AG226" s="213"/>
      <c r="AH226" s="213"/>
      <c r="AI226" s="213"/>
      <c r="AJ226" s="213"/>
      <c r="AK226" s="213"/>
      <c r="AL226" s="213"/>
    </row>
    <row r="227" ht="18" customHeight="1">
      <c r="A227" s="214" t="n">
        <v>8</v>
      </c>
      <c r="B227" s="211" t="s">
        <v>367</v>
      </c>
      <c r="C227" s="218" t="n">
        <v>45474.8502662037</v>
      </c>
      <c r="D227" s="214" t="s">
        <v>116</v>
      </c>
      <c r="E227" s="214" t="s">
        <v>109</v>
      </c>
      <c r="F227" s="214" t="s">
        <v>13</v>
      </c>
      <c r="G227" s="214" t="s">
        <v>14</v>
      </c>
      <c r="H227" s="90"/>
      <c r="I227" s="214"/>
      <c r="J227" s="213"/>
      <c r="K227" s="213"/>
      <c r="L227" s="213"/>
      <c r="M227" s="213"/>
      <c r="N227" s="213"/>
      <c r="O227" s="213"/>
      <c r="P227" s="213"/>
      <c r="Q227" s="213"/>
      <c r="R227" s="213"/>
      <c r="S227" s="213"/>
      <c r="T227" s="213"/>
      <c r="U227" s="213"/>
      <c r="V227" s="213"/>
      <c r="W227" s="213"/>
      <c r="X227" s="213"/>
      <c r="Y227" s="213"/>
      <c r="Z227" s="213"/>
      <c r="AA227" s="213"/>
      <c r="AB227" s="213"/>
      <c r="AC227" s="213"/>
      <c r="AD227" s="213"/>
      <c r="AE227" s="213"/>
      <c r="AF227" s="213"/>
      <c r="AG227" s="213"/>
      <c r="AH227" s="213"/>
      <c r="AI227" s="213"/>
      <c r="AJ227" s="213"/>
      <c r="AK227" s="213"/>
      <c r="AL227" s="213"/>
    </row>
    <row r="228" ht="68.25" customHeight="1">
      <c r="A228" s="214" t="n">
        <v>7</v>
      </c>
      <c r="B228" s="211" t="s">
        <v>368</v>
      </c>
      <c r="C228" s="218" t="n">
        <v>45474.8502662037</v>
      </c>
      <c r="D228" s="214" t="s">
        <v>116</v>
      </c>
      <c r="E228" s="214" t="s">
        <v>109</v>
      </c>
      <c r="F228" s="214" t="s">
        <v>13</v>
      </c>
      <c r="G228" s="214" t="s">
        <v>41</v>
      </c>
      <c r="H228" s="451" t="s">
        <v>369</v>
      </c>
      <c r="I228" s="214" t="s">
        <v>246</v>
      </c>
      <c r="J228" s="213"/>
      <c r="K228" s="213"/>
      <c r="L228" s="213"/>
      <c r="M228" s="213"/>
      <c r="N228" s="213"/>
      <c r="O228" s="213"/>
      <c r="P228" s="213"/>
      <c r="Q228" s="213"/>
      <c r="R228" s="213"/>
      <c r="S228" s="213"/>
      <c r="T228" s="213"/>
      <c r="U228" s="213"/>
      <c r="V228" s="213"/>
      <c r="W228" s="213"/>
      <c r="X228" s="213"/>
      <c r="Y228" s="213"/>
      <c r="Z228" s="213"/>
      <c r="AA228" s="213"/>
      <c r="AB228" s="213"/>
      <c r="AC228" s="213"/>
      <c r="AD228" s="213"/>
      <c r="AE228" s="213"/>
      <c r="AF228" s="213"/>
      <c r="AG228" s="213"/>
      <c r="AH228" s="213"/>
      <c r="AI228" s="213"/>
      <c r="AJ228" s="213"/>
      <c r="AK228" s="213"/>
      <c r="AL228" s="213"/>
    </row>
    <row r="229" ht="95.25" customHeight="1">
      <c r="A229" s="214" t="n">
        <v>6</v>
      </c>
      <c r="B229" s="452" t="s">
        <v>370</v>
      </c>
      <c r="C229" s="218" t="n">
        <v>45481.6458333333</v>
      </c>
      <c r="D229" s="214" t="s">
        <v>362</v>
      </c>
      <c r="E229" s="214" t="s">
        <v>109</v>
      </c>
      <c r="F229" s="214" t="s">
        <v>13</v>
      </c>
      <c r="G229" s="214" t="s">
        <v>14</v>
      </c>
      <c r="H229" s="90"/>
      <c r="I229" s="214"/>
      <c r="J229" s="213"/>
      <c r="K229" s="213"/>
      <c r="L229" s="213"/>
      <c r="M229" s="213"/>
      <c r="N229" s="213"/>
      <c r="O229" s="213"/>
      <c r="P229" s="213"/>
      <c r="Q229" s="213"/>
      <c r="R229" s="213"/>
      <c r="S229" s="213"/>
      <c r="T229" s="213"/>
      <c r="U229" s="213"/>
      <c r="V229" s="213"/>
      <c r="W229" s="213"/>
      <c r="X229" s="213"/>
      <c r="Y229" s="213"/>
      <c r="Z229" s="213"/>
      <c r="AA229" s="213"/>
      <c r="AB229" s="213"/>
      <c r="AC229" s="213"/>
      <c r="AD229" s="213"/>
      <c r="AE229" s="213"/>
      <c r="AF229" s="213"/>
      <c r="AG229" s="213"/>
      <c r="AH229" s="213"/>
      <c r="AI229" s="213"/>
      <c r="AJ229" s="213"/>
      <c r="AK229" s="213"/>
      <c r="AL229" s="213"/>
    </row>
    <row r="230" ht="18" customHeight="1">
      <c r="A230" s="214" t="n">
        <v>5</v>
      </c>
      <c r="B230" s="211" t="s">
        <v>371</v>
      </c>
      <c r="C230" s="218" t="n">
        <v>45471.6570138888</v>
      </c>
      <c r="D230" s="214" t="s">
        <v>116</v>
      </c>
      <c r="E230" s="214" t="s">
        <v>109</v>
      </c>
      <c r="F230" s="214" t="s">
        <v>13</v>
      </c>
      <c r="G230" s="214" t="s">
        <v>14</v>
      </c>
      <c r="H230" s="90"/>
      <c r="I230" s="214"/>
      <c r="J230" s="213"/>
      <c r="K230" s="213"/>
      <c r="L230" s="213"/>
      <c r="M230" s="213"/>
      <c r="N230" s="213"/>
      <c r="O230" s="213"/>
      <c r="P230" s="213"/>
      <c r="Q230" s="213"/>
      <c r="R230" s="213"/>
      <c r="S230" s="213"/>
      <c r="T230" s="213"/>
      <c r="U230" s="213"/>
      <c r="V230" s="213"/>
      <c r="W230" s="213"/>
      <c r="X230" s="213"/>
      <c r="Y230" s="213"/>
      <c r="Z230" s="213"/>
      <c r="AA230" s="213"/>
      <c r="AB230" s="213"/>
      <c r="AC230" s="213"/>
      <c r="AD230" s="213"/>
      <c r="AE230" s="213"/>
      <c r="AF230" s="213"/>
      <c r="AG230" s="213"/>
      <c r="AH230" s="213"/>
      <c r="AI230" s="213"/>
      <c r="AJ230" s="213"/>
      <c r="AK230" s="213"/>
      <c r="AL230" s="213"/>
    </row>
    <row r="231" ht="18" customHeight="1">
      <c r="A231" s="214" t="n">
        <v>4</v>
      </c>
      <c r="B231" s="211" t="s">
        <v>372</v>
      </c>
      <c r="C231" s="219" t="n">
        <v>45469.650011574</v>
      </c>
      <c r="D231" s="214" t="s">
        <v>73</v>
      </c>
      <c r="E231" s="214" t="s">
        <v>109</v>
      </c>
      <c r="F231" s="214" t="s">
        <v>13</v>
      </c>
      <c r="G231" s="214" t="s">
        <v>14</v>
      </c>
      <c r="H231" s="90"/>
      <c r="I231" s="214"/>
      <c r="J231" s="213"/>
      <c r="K231" s="213"/>
      <c r="L231" s="213"/>
      <c r="M231" s="213"/>
      <c r="N231" s="213"/>
      <c r="O231" s="213"/>
      <c r="P231" s="213"/>
      <c r="Q231" s="213"/>
      <c r="R231" s="213"/>
      <c r="S231" s="213"/>
      <c r="T231" s="213"/>
      <c r="U231" s="213"/>
      <c r="V231" s="213"/>
      <c r="W231" s="213"/>
      <c r="X231" s="213"/>
      <c r="Y231" s="213"/>
      <c r="Z231" s="213"/>
      <c r="AA231" s="213"/>
      <c r="AB231" s="213"/>
      <c r="AC231" s="213"/>
      <c r="AD231" s="213"/>
      <c r="AE231" s="213"/>
      <c r="AF231" s="213"/>
      <c r="AG231" s="213"/>
      <c r="AH231" s="213"/>
      <c r="AI231" s="213"/>
      <c r="AJ231" s="213"/>
      <c r="AK231" s="213"/>
      <c r="AL231" s="213"/>
    </row>
    <row r="232" ht="18" customHeight="1">
      <c r="A232" s="214" t="n">
        <v>3</v>
      </c>
      <c r="B232" s="211" t="s">
        <v>373</v>
      </c>
      <c r="C232" s="219" t="n">
        <v>45469.4930555555</v>
      </c>
      <c r="D232" s="214" t="s">
        <v>73</v>
      </c>
      <c r="E232" s="214" t="s">
        <v>109</v>
      </c>
      <c r="F232" s="214" t="s">
        <v>13</v>
      </c>
      <c r="G232" s="214" t="s">
        <v>14</v>
      </c>
      <c r="H232" s="90"/>
      <c r="I232" s="214"/>
      <c r="J232" s="213"/>
      <c r="K232" s="213"/>
      <c r="L232" s="213"/>
      <c r="M232" s="213"/>
      <c r="N232" s="213"/>
      <c r="O232" s="213"/>
      <c r="P232" s="213"/>
      <c r="Q232" s="213"/>
      <c r="R232" s="213"/>
      <c r="S232" s="213"/>
      <c r="T232" s="213"/>
      <c r="U232" s="213"/>
      <c r="V232" s="213"/>
      <c r="W232" s="213"/>
      <c r="X232" s="213"/>
      <c r="Y232" s="213"/>
      <c r="Z232" s="213"/>
      <c r="AA232" s="213"/>
      <c r="AB232" s="213"/>
      <c r="AC232" s="213"/>
      <c r="AD232" s="213"/>
      <c r="AE232" s="213"/>
      <c r="AF232" s="213"/>
      <c r="AG232" s="213"/>
      <c r="AH232" s="213"/>
      <c r="AI232" s="213"/>
      <c r="AJ232" s="213"/>
      <c r="AK232" s="213"/>
      <c r="AL232" s="213"/>
    </row>
    <row r="233" ht="18" customHeight="1">
      <c r="A233" s="214" t="n">
        <v>2</v>
      </c>
      <c r="B233" s="211" t="s">
        <v>374</v>
      </c>
      <c r="C233" s="218" t="n">
        <v>45469.4583333333</v>
      </c>
      <c r="D233" s="214" t="s">
        <v>362</v>
      </c>
      <c r="E233" s="214" t="s">
        <v>109</v>
      </c>
      <c r="F233" s="214" t="s">
        <v>13</v>
      </c>
      <c r="G233" s="214" t="s">
        <v>14</v>
      </c>
      <c r="H233" s="90"/>
      <c r="I233" s="214"/>
      <c r="J233" s="213"/>
      <c r="K233" s="213"/>
      <c r="L233" s="213"/>
      <c r="M233" s="213"/>
      <c r="N233" s="213"/>
      <c r="O233" s="213"/>
      <c r="P233" s="213"/>
      <c r="Q233" s="213"/>
      <c r="R233" s="213"/>
      <c r="S233" s="213"/>
      <c r="T233" s="213"/>
      <c r="U233" s="213"/>
      <c r="V233" s="213"/>
      <c r="W233" s="213"/>
      <c r="X233" s="213"/>
      <c r="Y233" s="213"/>
      <c r="Z233" s="213"/>
      <c r="AA233" s="213"/>
      <c r="AB233" s="213"/>
      <c r="AC233" s="213"/>
      <c r="AD233" s="213"/>
      <c r="AE233" s="213"/>
      <c r="AF233" s="213"/>
      <c r="AG233" s="213"/>
      <c r="AH233" s="213"/>
      <c r="AI233" s="213"/>
      <c r="AJ233" s="213"/>
      <c r="AK233" s="213"/>
      <c r="AL233" s="213"/>
    </row>
    <row r="234" ht="81.75" customHeight="1">
      <c r="A234" s="214" t="n">
        <v>1</v>
      </c>
      <c r="B234" s="211" t="s">
        <v>375</v>
      </c>
      <c r="C234" s="219" t="n">
        <v>45468.8336226851</v>
      </c>
      <c r="D234" s="214" t="s">
        <v>73</v>
      </c>
      <c r="E234" s="214" t="s">
        <v>109</v>
      </c>
      <c r="F234" s="214" t="s">
        <v>13</v>
      </c>
      <c r="G234" s="214" t="s">
        <v>41</v>
      </c>
      <c r="H234" s="453" t="s">
        <v>376</v>
      </c>
      <c r="I234" s="220" t="s">
        <v>377</v>
      </c>
      <c r="J234" s="213"/>
      <c r="K234" s="213"/>
      <c r="L234" s="213"/>
      <c r="M234" s="213"/>
      <c r="N234" s="213"/>
      <c r="O234" s="213"/>
      <c r="P234" s="213"/>
      <c r="Q234" s="213"/>
      <c r="R234" s="213"/>
      <c r="S234" s="213"/>
      <c r="T234" s="213"/>
      <c r="U234" s="213"/>
      <c r="V234" s="213"/>
      <c r="W234" s="213"/>
      <c r="X234" s="213"/>
      <c r="Y234" s="213"/>
      <c r="Z234" s="213"/>
      <c r="AA234" s="213"/>
      <c r="AB234" s="213"/>
      <c r="AC234" s="213"/>
      <c r="AD234" s="213"/>
      <c r="AE234" s="213"/>
      <c r="AF234" s="213"/>
      <c r="AG234" s="213"/>
      <c r="AH234" s="213"/>
      <c r="AI234" s="213"/>
      <c r="AJ234" s="213"/>
      <c r="AK234" s="213"/>
      <c r="AL234" s="213"/>
    </row>
    <row r="235" ht="16.5" customHeight="1">
      <c r="A235" s="213"/>
      <c r="C235" s="234"/>
      <c r="D235" s="213"/>
      <c r="E235" s="213"/>
      <c r="F235" s="213"/>
      <c r="G235" s="213"/>
      <c r="I235" s="221"/>
      <c r="J235" s="213"/>
      <c r="K235" s="213"/>
      <c r="L235" s="213"/>
      <c r="M235" s="213"/>
      <c r="N235" s="213"/>
      <c r="O235" s="213"/>
      <c r="P235" s="213"/>
      <c r="Q235" s="213"/>
      <c r="R235" s="213"/>
      <c r="S235" s="213"/>
      <c r="T235" s="213"/>
      <c r="U235" s="213"/>
      <c r="V235" s="213"/>
      <c r="W235" s="213"/>
      <c r="X235" s="213"/>
      <c r="Y235" s="213"/>
      <c r="Z235" s="213"/>
      <c r="AA235" s="213"/>
      <c r="AB235" s="213"/>
      <c r="AC235" s="213"/>
      <c r="AD235" s="213"/>
      <c r="AE235" s="213"/>
      <c r="AF235" s="213"/>
      <c r="AG235" s="213"/>
      <c r="AH235" s="213"/>
      <c r="AI235" s="213"/>
      <c r="AJ235" s="213"/>
      <c r="AK235" s="213"/>
      <c r="AL235" s="213"/>
    </row>
    <row r="236" ht="16.5" customHeight="1">
      <c r="A236" s="213"/>
      <c r="C236" s="234"/>
      <c r="D236" s="213"/>
      <c r="E236" s="213"/>
      <c r="F236" s="213"/>
      <c r="G236" s="213"/>
      <c r="I236" s="221"/>
      <c r="J236" s="213"/>
      <c r="K236" s="213"/>
      <c r="L236" s="213"/>
      <c r="M236" s="213"/>
      <c r="N236" s="213"/>
      <c r="O236" s="213"/>
      <c r="P236" s="213"/>
      <c r="Q236" s="213"/>
      <c r="R236" s="213"/>
      <c r="S236" s="213"/>
      <c r="T236" s="213"/>
      <c r="U236" s="213"/>
      <c r="V236" s="213"/>
      <c r="W236" s="213"/>
      <c r="X236" s="213"/>
      <c r="Y236" s="213"/>
      <c r="Z236" s="213"/>
      <c r="AA236" s="213"/>
      <c r="AB236" s="213"/>
      <c r="AC236" s="213"/>
      <c r="AD236" s="213"/>
      <c r="AE236" s="213"/>
      <c r="AF236" s="213"/>
      <c r="AG236" s="213"/>
      <c r="AH236" s="213"/>
      <c r="AI236" s="213"/>
      <c r="AJ236" s="213"/>
      <c r="AK236" s="213"/>
      <c r="AL236" s="213"/>
    </row>
    <row r="237" ht="16.5" customHeight="1">
      <c r="A237" s="213"/>
      <c r="C237" s="234"/>
      <c r="D237" s="213"/>
      <c r="E237" s="213"/>
      <c r="F237" s="213"/>
      <c r="G237" s="213"/>
      <c r="I237" s="221"/>
      <c r="J237" s="213"/>
      <c r="K237" s="213"/>
      <c r="L237" s="213"/>
      <c r="M237" s="213"/>
      <c r="N237" s="213"/>
      <c r="O237" s="213"/>
      <c r="P237" s="213"/>
      <c r="Q237" s="213"/>
      <c r="R237" s="213"/>
      <c r="S237" s="213"/>
      <c r="T237" s="213"/>
      <c r="U237" s="213"/>
      <c r="V237" s="213"/>
      <c r="W237" s="213"/>
      <c r="X237" s="213"/>
      <c r="Y237" s="213"/>
      <c r="Z237" s="213"/>
      <c r="AA237" s="213"/>
      <c r="AB237" s="213"/>
      <c r="AC237" s="213"/>
      <c r="AD237" s="213"/>
      <c r="AE237" s="213"/>
      <c r="AF237" s="213"/>
      <c r="AG237" s="213"/>
      <c r="AH237" s="213"/>
      <c r="AI237" s="213"/>
      <c r="AJ237" s="213"/>
      <c r="AK237" s="213"/>
      <c r="AL237" s="213"/>
    </row>
    <row r="238" ht="16.5" customHeight="1">
      <c r="A238" s="213"/>
      <c r="C238" s="234"/>
      <c r="D238" s="213"/>
      <c r="E238" s="213"/>
      <c r="F238" s="213"/>
      <c r="G238" s="213"/>
      <c r="I238" s="221"/>
      <c r="J238" s="213"/>
      <c r="K238" s="213"/>
      <c r="L238" s="213"/>
      <c r="M238" s="213"/>
      <c r="N238" s="213"/>
      <c r="O238" s="213"/>
      <c r="P238" s="213"/>
      <c r="Q238" s="213"/>
      <c r="R238" s="213"/>
      <c r="S238" s="213"/>
      <c r="T238" s="213"/>
      <c r="U238" s="213"/>
      <c r="V238" s="213"/>
      <c r="W238" s="213"/>
      <c r="X238" s="213"/>
      <c r="Y238" s="213"/>
      <c r="Z238" s="213"/>
      <c r="AA238" s="213"/>
      <c r="AB238" s="213"/>
      <c r="AC238" s="213"/>
      <c r="AD238" s="213"/>
      <c r="AE238" s="213"/>
      <c r="AF238" s="213"/>
      <c r="AG238" s="213"/>
      <c r="AH238" s="213"/>
      <c r="AI238" s="213"/>
      <c r="AJ238" s="213"/>
      <c r="AK238" s="213"/>
      <c r="AL238" s="213"/>
    </row>
    <row r="239" ht="16.5" customHeight="1">
      <c r="A239" s="213"/>
      <c r="C239" s="234"/>
      <c r="D239" s="213"/>
      <c r="E239" s="213"/>
      <c r="F239" s="213"/>
      <c r="G239" s="213"/>
      <c r="I239" s="221"/>
      <c r="J239" s="213"/>
      <c r="K239" s="213"/>
      <c r="L239" s="213"/>
      <c r="M239" s="213"/>
      <c r="N239" s="213"/>
      <c r="O239" s="213"/>
      <c r="P239" s="213"/>
      <c r="Q239" s="213"/>
      <c r="R239" s="213"/>
      <c r="S239" s="213"/>
      <c r="T239" s="213"/>
      <c r="U239" s="213"/>
      <c r="V239" s="213"/>
      <c r="W239" s="213"/>
      <c r="X239" s="213"/>
      <c r="Y239" s="213"/>
      <c r="Z239" s="213"/>
      <c r="AA239" s="213"/>
      <c r="AB239" s="213"/>
      <c r="AC239" s="213"/>
      <c r="AD239" s="213"/>
      <c r="AE239" s="213"/>
      <c r="AF239" s="213"/>
      <c r="AG239" s="213"/>
      <c r="AH239" s="213"/>
      <c r="AI239" s="213"/>
      <c r="AJ239" s="213"/>
      <c r="AK239" s="213"/>
      <c r="AL239" s="213"/>
    </row>
    <row r="240" ht="16.5" customHeight="1">
      <c r="A240" s="213"/>
      <c r="C240" s="234"/>
      <c r="D240" s="213"/>
      <c r="E240" s="213"/>
      <c r="F240" s="213"/>
      <c r="G240" s="213"/>
      <c r="I240" s="221"/>
      <c r="J240" s="213"/>
      <c r="K240" s="213"/>
      <c r="L240" s="213"/>
      <c r="M240" s="213"/>
      <c r="N240" s="213"/>
      <c r="O240" s="213"/>
      <c r="P240" s="213"/>
      <c r="Q240" s="213"/>
      <c r="R240" s="213"/>
      <c r="S240" s="213"/>
      <c r="T240" s="213"/>
      <c r="U240" s="213"/>
      <c r="V240" s="213"/>
      <c r="W240" s="213"/>
      <c r="X240" s="213"/>
      <c r="Y240" s="213"/>
      <c r="Z240" s="213"/>
      <c r="AA240" s="213"/>
      <c r="AB240" s="213"/>
      <c r="AC240" s="213"/>
      <c r="AD240" s="213"/>
      <c r="AE240" s="213"/>
      <c r="AF240" s="213"/>
      <c r="AG240" s="213"/>
      <c r="AH240" s="213"/>
      <c r="AI240" s="213"/>
      <c r="AJ240" s="213"/>
      <c r="AK240" s="213"/>
      <c r="AL240" s="213"/>
    </row>
    <row r="241" ht="16.5" customHeight="1">
      <c r="A241" s="213"/>
      <c r="C241" s="234"/>
      <c r="D241" s="213"/>
      <c r="E241" s="213"/>
      <c r="F241" s="213"/>
      <c r="G241" s="213"/>
      <c r="I241" s="221"/>
      <c r="J241" s="213"/>
      <c r="K241" s="213"/>
      <c r="L241" s="213"/>
      <c r="M241" s="213"/>
      <c r="N241" s="213"/>
      <c r="O241" s="213"/>
      <c r="P241" s="213"/>
      <c r="Q241" s="213"/>
      <c r="R241" s="213"/>
      <c r="S241" s="213"/>
      <c r="T241" s="213"/>
      <c r="U241" s="213"/>
      <c r="V241" s="213"/>
      <c r="W241" s="213"/>
      <c r="X241" s="213"/>
      <c r="Y241" s="213"/>
      <c r="Z241" s="213"/>
      <c r="AA241" s="213"/>
      <c r="AB241" s="213"/>
      <c r="AC241" s="213"/>
      <c r="AD241" s="213"/>
      <c r="AE241" s="213"/>
      <c r="AF241" s="213"/>
      <c r="AG241" s="213"/>
      <c r="AH241" s="213"/>
      <c r="AI241" s="213"/>
      <c r="AJ241" s="213"/>
      <c r="AK241" s="213"/>
      <c r="AL241" s="213"/>
    </row>
    <row r="242" ht="16.5" customHeight="1">
      <c r="A242" s="213"/>
      <c r="C242" s="234"/>
      <c r="D242" s="213"/>
      <c r="E242" s="213"/>
      <c r="F242" s="213"/>
      <c r="G242" s="213"/>
      <c r="I242" s="221"/>
      <c r="J242" s="213"/>
      <c r="K242" s="213"/>
      <c r="L242" s="213"/>
      <c r="M242" s="213"/>
      <c r="N242" s="213"/>
      <c r="O242" s="213"/>
      <c r="P242" s="213"/>
      <c r="Q242" s="213"/>
      <c r="R242" s="213"/>
      <c r="S242" s="213"/>
      <c r="T242" s="213"/>
      <c r="U242" s="213"/>
      <c r="V242" s="213"/>
      <c r="W242" s="213"/>
      <c r="X242" s="213"/>
      <c r="Y242" s="213"/>
      <c r="Z242" s="213"/>
      <c r="AA242" s="213"/>
      <c r="AB242" s="213"/>
      <c r="AC242" s="213"/>
      <c r="AD242" s="213"/>
      <c r="AE242" s="213"/>
      <c r="AF242" s="213"/>
      <c r="AG242" s="213"/>
      <c r="AH242" s="213"/>
      <c r="AI242" s="213"/>
      <c r="AJ242" s="213"/>
      <c r="AK242" s="213"/>
      <c r="AL242" s="213"/>
    </row>
    <row r="243" ht="16.5" customHeight="1">
      <c r="A243" s="213"/>
      <c r="C243" s="234"/>
      <c r="D243" s="213"/>
      <c r="E243" s="213"/>
      <c r="F243" s="213"/>
      <c r="G243" s="213"/>
      <c r="I243" s="221"/>
      <c r="J243" s="213"/>
      <c r="K243" s="213"/>
      <c r="L243" s="213"/>
      <c r="M243" s="213"/>
      <c r="N243" s="213"/>
      <c r="O243" s="213"/>
      <c r="P243" s="213"/>
      <c r="Q243" s="213"/>
      <c r="R243" s="213"/>
      <c r="S243" s="213"/>
      <c r="T243" s="213"/>
      <c r="U243" s="213"/>
      <c r="V243" s="213"/>
      <c r="W243" s="213"/>
      <c r="X243" s="213"/>
      <c r="Y243" s="213"/>
      <c r="Z243" s="213"/>
      <c r="AA243" s="213"/>
      <c r="AB243" s="213"/>
      <c r="AC243" s="213"/>
      <c r="AD243" s="213"/>
      <c r="AE243" s="213"/>
      <c r="AF243" s="213"/>
      <c r="AG243" s="213"/>
      <c r="AH243" s="213"/>
      <c r="AI243" s="213"/>
      <c r="AJ243" s="213"/>
      <c r="AK243" s="213"/>
      <c r="AL243" s="213"/>
    </row>
    <row r="244" ht="16.5" customHeight="1">
      <c r="A244" s="213"/>
      <c r="C244" s="234"/>
      <c r="D244" s="213"/>
      <c r="E244" s="213"/>
      <c r="F244" s="213"/>
      <c r="G244" s="213"/>
      <c r="I244" s="221"/>
      <c r="J244" s="213"/>
      <c r="K244" s="213"/>
      <c r="L244" s="213"/>
      <c r="M244" s="213"/>
      <c r="N244" s="213"/>
      <c r="O244" s="213"/>
      <c r="P244" s="213"/>
      <c r="Q244" s="213"/>
      <c r="R244" s="213"/>
      <c r="S244" s="213"/>
      <c r="T244" s="213"/>
      <c r="U244" s="213"/>
      <c r="V244" s="213"/>
      <c r="W244" s="213"/>
      <c r="X244" s="213"/>
      <c r="Y244" s="213"/>
      <c r="Z244" s="213"/>
      <c r="AA244" s="213"/>
      <c r="AB244" s="213"/>
      <c r="AC244" s="213"/>
      <c r="AD244" s="213"/>
      <c r="AE244" s="213"/>
      <c r="AF244" s="213"/>
      <c r="AG244" s="213"/>
      <c r="AH244" s="213"/>
      <c r="AI244" s="213"/>
      <c r="AJ244" s="213"/>
      <c r="AK244" s="213"/>
      <c r="AL244" s="213"/>
    </row>
    <row r="245" ht="16.5" customHeight="1">
      <c r="A245" s="213"/>
      <c r="C245" s="234"/>
      <c r="D245" s="213"/>
      <c r="E245" s="213"/>
      <c r="F245" s="213"/>
      <c r="G245" s="213"/>
      <c r="I245" s="221"/>
      <c r="J245" s="213"/>
      <c r="K245" s="213"/>
      <c r="L245" s="213"/>
      <c r="M245" s="213"/>
      <c r="N245" s="213"/>
      <c r="O245" s="213"/>
      <c r="P245" s="213"/>
      <c r="Q245" s="213"/>
      <c r="R245" s="213"/>
      <c r="S245" s="213"/>
      <c r="T245" s="213"/>
      <c r="U245" s="213"/>
      <c r="V245" s="213"/>
      <c r="W245" s="213"/>
      <c r="X245" s="213"/>
      <c r="Y245" s="213"/>
      <c r="Z245" s="213"/>
      <c r="AA245" s="213"/>
      <c r="AB245" s="213"/>
      <c r="AC245" s="213"/>
      <c r="AD245" s="213"/>
      <c r="AE245" s="213"/>
      <c r="AF245" s="213"/>
      <c r="AG245" s="213"/>
      <c r="AH245" s="213"/>
      <c r="AI245" s="213"/>
      <c r="AJ245" s="213"/>
      <c r="AK245" s="213"/>
      <c r="AL245" s="213"/>
    </row>
    <row r="246" ht="16.5" customHeight="1">
      <c r="A246" s="213"/>
      <c r="C246" s="234"/>
      <c r="D246" s="213"/>
      <c r="E246" s="213"/>
      <c r="F246" s="213"/>
      <c r="G246" s="213"/>
      <c r="I246" s="221"/>
      <c r="J246" s="213"/>
      <c r="K246" s="213"/>
      <c r="L246" s="213"/>
      <c r="M246" s="213"/>
      <c r="N246" s="213"/>
      <c r="O246" s="213"/>
      <c r="P246" s="213"/>
      <c r="Q246" s="213"/>
      <c r="R246" s="213"/>
      <c r="S246" s="213"/>
      <c r="T246" s="213"/>
      <c r="U246" s="213"/>
      <c r="V246" s="213"/>
      <c r="W246" s="213"/>
      <c r="X246" s="213"/>
      <c r="Y246" s="213"/>
      <c r="Z246" s="213"/>
      <c r="AA246" s="213"/>
      <c r="AB246" s="213"/>
      <c r="AC246" s="213"/>
      <c r="AD246" s="213"/>
      <c r="AE246" s="213"/>
      <c r="AF246" s="213"/>
      <c r="AG246" s="213"/>
      <c r="AH246" s="213"/>
      <c r="AI246" s="213"/>
      <c r="AJ246" s="213"/>
      <c r="AK246" s="213"/>
      <c r="AL246" s="213"/>
    </row>
    <row r="247" ht="16.5" customHeight="1">
      <c r="A247" s="213"/>
      <c r="C247" s="234"/>
      <c r="D247" s="213"/>
      <c r="E247" s="213"/>
      <c r="F247" s="213"/>
      <c r="G247" s="213"/>
      <c r="I247" s="221"/>
      <c r="J247" s="213"/>
      <c r="K247" s="213"/>
      <c r="L247" s="213"/>
      <c r="M247" s="213"/>
      <c r="N247" s="213"/>
      <c r="O247" s="213"/>
      <c r="P247" s="213"/>
      <c r="Q247" s="213"/>
      <c r="R247" s="213"/>
      <c r="S247" s="213"/>
      <c r="T247" s="213"/>
      <c r="U247" s="213"/>
      <c r="V247" s="213"/>
      <c r="W247" s="213"/>
      <c r="X247" s="213"/>
      <c r="Y247" s="213"/>
      <c r="Z247" s="213"/>
      <c r="AA247" s="213"/>
      <c r="AB247" s="213"/>
      <c r="AC247" s="213"/>
      <c r="AD247" s="213"/>
      <c r="AE247" s="213"/>
      <c r="AF247" s="213"/>
      <c r="AG247" s="213"/>
      <c r="AH247" s="213"/>
      <c r="AI247" s="213"/>
      <c r="AJ247" s="213"/>
      <c r="AK247" s="213"/>
      <c r="AL247" s="213"/>
    </row>
    <row r="248" ht="16.5" customHeight="1">
      <c r="A248" s="213"/>
      <c r="C248" s="234"/>
      <c r="D248" s="213"/>
      <c r="E248" s="213"/>
      <c r="F248" s="213"/>
      <c r="G248" s="213"/>
      <c r="I248" s="221"/>
      <c r="J248" s="213"/>
      <c r="K248" s="213"/>
      <c r="L248" s="213"/>
      <c r="M248" s="213"/>
      <c r="N248" s="213"/>
      <c r="O248" s="213"/>
      <c r="P248" s="213"/>
      <c r="Q248" s="213"/>
      <c r="R248" s="213"/>
      <c r="S248" s="213"/>
      <c r="T248" s="213"/>
      <c r="U248" s="213"/>
      <c r="V248" s="213"/>
      <c r="W248" s="213"/>
      <c r="X248" s="213"/>
      <c r="Y248" s="213"/>
      <c r="Z248" s="213"/>
      <c r="AA248" s="213"/>
      <c r="AB248" s="213"/>
      <c r="AC248" s="213"/>
      <c r="AD248" s="213"/>
      <c r="AE248" s="213"/>
      <c r="AF248" s="213"/>
      <c r="AG248" s="213"/>
      <c r="AH248" s="213"/>
      <c r="AI248" s="213"/>
      <c r="AJ248" s="213"/>
      <c r="AK248" s="213"/>
      <c r="AL248" s="213"/>
    </row>
    <row r="249" ht="16.5" customHeight="1">
      <c r="A249" s="213"/>
      <c r="C249" s="234"/>
      <c r="D249" s="213"/>
      <c r="E249" s="213"/>
      <c r="F249" s="213"/>
      <c r="G249" s="213"/>
      <c r="I249" s="221"/>
      <c r="J249" s="213"/>
      <c r="K249" s="213"/>
      <c r="L249" s="213"/>
      <c r="M249" s="213"/>
      <c r="N249" s="213"/>
      <c r="O249" s="213"/>
      <c r="P249" s="213"/>
      <c r="Q249" s="213"/>
      <c r="R249" s="213"/>
      <c r="S249" s="213"/>
      <c r="T249" s="213"/>
      <c r="U249" s="213"/>
      <c r="V249" s="213"/>
      <c r="W249" s="213"/>
      <c r="X249" s="213"/>
      <c r="Y249" s="213"/>
      <c r="Z249" s="213"/>
      <c r="AA249" s="213"/>
      <c r="AB249" s="213"/>
      <c r="AC249" s="213"/>
      <c r="AD249" s="213"/>
      <c r="AE249" s="213"/>
      <c r="AF249" s="213"/>
      <c r="AG249" s="213"/>
      <c r="AH249" s="213"/>
      <c r="AI249" s="213"/>
      <c r="AJ249" s="213"/>
      <c r="AK249" s="213"/>
      <c r="AL249" s="213"/>
    </row>
    <row r="250" ht="16.5" customHeight="1">
      <c r="A250" s="213"/>
      <c r="C250" s="234"/>
      <c r="D250" s="213"/>
      <c r="E250" s="213"/>
      <c r="F250" s="213"/>
      <c r="G250" s="213"/>
      <c r="I250" s="221"/>
      <c r="J250" s="213"/>
      <c r="K250" s="213"/>
      <c r="L250" s="213"/>
      <c r="M250" s="213"/>
      <c r="N250" s="213"/>
      <c r="O250" s="213"/>
      <c r="P250" s="213"/>
      <c r="Q250" s="213"/>
      <c r="R250" s="213"/>
      <c r="S250" s="213"/>
      <c r="T250" s="213"/>
      <c r="U250" s="213"/>
      <c r="V250" s="213"/>
      <c r="W250" s="213"/>
      <c r="X250" s="213"/>
      <c r="Y250" s="213"/>
      <c r="Z250" s="213"/>
      <c r="AA250" s="213"/>
      <c r="AB250" s="213"/>
      <c r="AC250" s="213"/>
      <c r="AD250" s="213"/>
      <c r="AE250" s="213"/>
      <c r="AF250" s="213"/>
      <c r="AG250" s="213"/>
      <c r="AH250" s="213"/>
      <c r="AI250" s="213"/>
      <c r="AJ250" s="213"/>
      <c r="AK250" s="213"/>
      <c r="AL250" s="213"/>
    </row>
    <row r="251" ht="16.5" customHeight="1">
      <c r="A251" s="213"/>
      <c r="C251" s="234"/>
      <c r="D251" s="213"/>
      <c r="E251" s="213"/>
      <c r="F251" s="213"/>
      <c r="G251" s="213"/>
      <c r="I251" s="221"/>
      <c r="J251" s="213"/>
      <c r="K251" s="213"/>
      <c r="L251" s="213"/>
      <c r="M251" s="213"/>
      <c r="N251" s="213"/>
      <c r="O251" s="213"/>
      <c r="P251" s="213"/>
      <c r="Q251" s="213"/>
      <c r="R251" s="213"/>
      <c r="S251" s="213"/>
      <c r="T251" s="213"/>
      <c r="U251" s="213"/>
      <c r="V251" s="213"/>
      <c r="W251" s="213"/>
      <c r="X251" s="213"/>
      <c r="Y251" s="213"/>
      <c r="Z251" s="213"/>
      <c r="AA251" s="213"/>
      <c r="AB251" s="213"/>
      <c r="AC251" s="213"/>
      <c r="AD251" s="213"/>
      <c r="AE251" s="213"/>
      <c r="AF251" s="213"/>
      <c r="AG251" s="213"/>
      <c r="AH251" s="213"/>
      <c r="AI251" s="213"/>
      <c r="AJ251" s="213"/>
      <c r="AK251" s="213"/>
      <c r="AL251" s="213"/>
    </row>
    <row r="252" ht="16.5" customHeight="1">
      <c r="A252" s="213"/>
      <c r="C252" s="234"/>
      <c r="D252" s="213"/>
      <c r="E252" s="213"/>
      <c r="F252" s="213"/>
      <c r="G252" s="213"/>
      <c r="I252" s="221"/>
      <c r="J252" s="213"/>
      <c r="K252" s="213"/>
      <c r="L252" s="213"/>
      <c r="M252" s="213"/>
      <c r="N252" s="213"/>
      <c r="O252" s="213"/>
      <c r="P252" s="213"/>
      <c r="Q252" s="213"/>
      <c r="R252" s="213"/>
      <c r="S252" s="213"/>
      <c r="T252" s="213"/>
      <c r="U252" s="213"/>
      <c r="V252" s="213"/>
      <c r="W252" s="213"/>
      <c r="X252" s="213"/>
      <c r="Y252" s="213"/>
      <c r="Z252" s="213"/>
      <c r="AA252" s="213"/>
      <c r="AB252" s="213"/>
      <c r="AC252" s="213"/>
      <c r="AD252" s="213"/>
      <c r="AE252" s="213"/>
      <c r="AF252" s="213"/>
      <c r="AG252" s="213"/>
      <c r="AH252" s="213"/>
      <c r="AI252" s="213"/>
      <c r="AJ252" s="213"/>
      <c r="AK252" s="213"/>
      <c r="AL252" s="213"/>
    </row>
    <row r="253" ht="16.5" customHeight="1">
      <c r="A253" s="213"/>
      <c r="C253" s="234"/>
      <c r="D253" s="213"/>
      <c r="E253" s="213"/>
      <c r="F253" s="213"/>
      <c r="G253" s="213"/>
      <c r="I253" s="221"/>
      <c r="J253" s="213"/>
      <c r="K253" s="213"/>
      <c r="L253" s="213"/>
      <c r="M253" s="213"/>
      <c r="N253" s="213"/>
      <c r="O253" s="213"/>
      <c r="P253" s="213"/>
      <c r="Q253" s="213"/>
      <c r="R253" s="213"/>
      <c r="S253" s="213"/>
      <c r="T253" s="213"/>
      <c r="U253" s="213"/>
      <c r="V253" s="213"/>
      <c r="W253" s="213"/>
      <c r="X253" s="213"/>
      <c r="Y253" s="213"/>
      <c r="Z253" s="213"/>
      <c r="AA253" s="213"/>
      <c r="AB253" s="213"/>
      <c r="AC253" s="213"/>
      <c r="AD253" s="213"/>
      <c r="AE253" s="213"/>
      <c r="AF253" s="213"/>
      <c r="AG253" s="213"/>
      <c r="AH253" s="213"/>
      <c r="AI253" s="213"/>
      <c r="AJ253" s="213"/>
      <c r="AK253" s="213"/>
      <c r="AL253" s="213"/>
    </row>
    <row r="254" ht="16.5" customHeight="1">
      <c r="A254" s="213"/>
      <c r="C254" s="234"/>
      <c r="D254" s="213"/>
      <c r="E254" s="213"/>
      <c r="F254" s="213"/>
      <c r="G254" s="213"/>
      <c r="I254" s="221"/>
      <c r="J254" s="213"/>
      <c r="K254" s="213"/>
      <c r="L254" s="213"/>
      <c r="M254" s="213"/>
      <c r="N254" s="213"/>
      <c r="O254" s="213"/>
      <c r="P254" s="213"/>
      <c r="Q254" s="213"/>
      <c r="R254" s="213"/>
      <c r="S254" s="213"/>
      <c r="T254" s="213"/>
      <c r="U254" s="213"/>
      <c r="V254" s="213"/>
      <c r="W254" s="213"/>
      <c r="X254" s="213"/>
      <c r="Y254" s="213"/>
      <c r="Z254" s="213"/>
      <c r="AA254" s="213"/>
      <c r="AB254" s="213"/>
      <c r="AC254" s="213"/>
      <c r="AD254" s="213"/>
      <c r="AE254" s="213"/>
      <c r="AF254" s="213"/>
      <c r="AG254" s="213"/>
      <c r="AH254" s="213"/>
      <c r="AI254" s="213"/>
      <c r="AJ254" s="213"/>
      <c r="AK254" s="213"/>
      <c r="AL254" s="213"/>
    </row>
    <row r="255" ht="16.5" customHeight="1">
      <c r="A255" s="213"/>
      <c r="C255" s="234"/>
      <c r="D255" s="213"/>
      <c r="E255" s="213"/>
      <c r="F255" s="213"/>
      <c r="G255" s="213"/>
      <c r="I255" s="221"/>
      <c r="J255" s="213"/>
      <c r="K255" s="213"/>
      <c r="L255" s="213"/>
      <c r="M255" s="213"/>
      <c r="N255" s="213"/>
      <c r="O255" s="213"/>
      <c r="P255" s="213"/>
      <c r="Q255" s="213"/>
      <c r="R255" s="213"/>
      <c r="S255" s="213"/>
      <c r="T255" s="213"/>
      <c r="U255" s="213"/>
      <c r="V255" s="213"/>
      <c r="W255" s="213"/>
      <c r="X255" s="213"/>
      <c r="Y255" s="213"/>
      <c r="Z255" s="213"/>
      <c r="AA255" s="213"/>
      <c r="AB255" s="213"/>
      <c r="AC255" s="213"/>
      <c r="AD255" s="213"/>
      <c r="AE255" s="213"/>
      <c r="AF255" s="213"/>
      <c r="AG255" s="213"/>
      <c r="AH255" s="213"/>
      <c r="AI255" s="213"/>
      <c r="AJ255" s="213"/>
      <c r="AK255" s="213"/>
      <c r="AL255" s="213"/>
    </row>
    <row r="256" ht="16.5" customHeight="1">
      <c r="A256" s="213"/>
      <c r="C256" s="234"/>
      <c r="D256" s="213"/>
      <c r="E256" s="213"/>
      <c r="F256" s="213"/>
      <c r="G256" s="213"/>
      <c r="I256" s="221"/>
      <c r="J256" s="213"/>
      <c r="K256" s="213"/>
      <c r="L256" s="213"/>
      <c r="M256" s="213"/>
      <c r="N256" s="213"/>
      <c r="O256" s="213"/>
      <c r="P256" s="213"/>
      <c r="Q256" s="213"/>
      <c r="R256" s="213"/>
      <c r="S256" s="213"/>
      <c r="T256" s="213"/>
      <c r="U256" s="213"/>
      <c r="V256" s="213"/>
      <c r="W256" s="213"/>
      <c r="X256" s="213"/>
      <c r="Y256" s="213"/>
      <c r="Z256" s="213"/>
      <c r="AA256" s="213"/>
      <c r="AB256" s="213"/>
      <c r="AC256" s="213"/>
      <c r="AD256" s="213"/>
      <c r="AE256" s="213"/>
      <c r="AF256" s="213"/>
      <c r="AG256" s="213"/>
      <c r="AH256" s="213"/>
      <c r="AI256" s="213"/>
      <c r="AJ256" s="213"/>
      <c r="AK256" s="213"/>
      <c r="AL256" s="213"/>
    </row>
    <row r="257" ht="16.5" customHeight="1">
      <c r="A257" s="213"/>
      <c r="C257" s="234"/>
      <c r="D257" s="213"/>
      <c r="E257" s="213"/>
      <c r="F257" s="213"/>
      <c r="G257" s="213"/>
      <c r="I257" s="221"/>
      <c r="J257" s="213"/>
      <c r="K257" s="213"/>
      <c r="L257" s="213"/>
      <c r="M257" s="213"/>
      <c r="N257" s="213"/>
      <c r="O257" s="213"/>
      <c r="P257" s="213"/>
      <c r="Q257" s="213"/>
      <c r="R257" s="213"/>
      <c r="S257" s="213"/>
      <c r="T257" s="213"/>
      <c r="U257" s="213"/>
      <c r="V257" s="213"/>
      <c r="W257" s="213"/>
      <c r="X257" s="213"/>
      <c r="Y257" s="213"/>
      <c r="Z257" s="213"/>
      <c r="AA257" s="213"/>
      <c r="AB257" s="213"/>
      <c r="AC257" s="213"/>
      <c r="AD257" s="213"/>
      <c r="AE257" s="213"/>
      <c r="AF257" s="213"/>
      <c r="AG257" s="213"/>
      <c r="AH257" s="213"/>
      <c r="AI257" s="213"/>
      <c r="AJ257" s="213"/>
      <c r="AK257" s="213"/>
      <c r="AL257" s="213"/>
    </row>
    <row r="258" ht="16.5" customHeight="1">
      <c r="A258" s="213"/>
      <c r="C258" s="234"/>
      <c r="D258" s="213"/>
      <c r="E258" s="213"/>
      <c r="F258" s="213"/>
      <c r="G258" s="213"/>
      <c r="I258" s="221"/>
      <c r="J258" s="213"/>
      <c r="K258" s="213"/>
      <c r="L258" s="213"/>
      <c r="M258" s="213"/>
      <c r="N258" s="213"/>
      <c r="O258" s="213"/>
      <c r="P258" s="213"/>
      <c r="Q258" s="213"/>
      <c r="R258" s="213"/>
      <c r="S258" s="213"/>
      <c r="T258" s="213"/>
      <c r="U258" s="213"/>
      <c r="V258" s="213"/>
      <c r="W258" s="213"/>
      <c r="X258" s="213"/>
      <c r="Y258" s="213"/>
      <c r="Z258" s="213"/>
      <c r="AA258" s="213"/>
      <c r="AB258" s="213"/>
      <c r="AC258" s="213"/>
      <c r="AD258" s="213"/>
      <c r="AE258" s="213"/>
      <c r="AF258" s="213"/>
      <c r="AG258" s="213"/>
      <c r="AH258" s="213"/>
      <c r="AI258" s="213"/>
      <c r="AJ258" s="213"/>
      <c r="AK258" s="213"/>
      <c r="AL258" s="213"/>
    </row>
    <row r="259" ht="16.5" customHeight="1">
      <c r="A259" s="213"/>
      <c r="C259" s="234"/>
      <c r="D259" s="213"/>
      <c r="E259" s="213"/>
      <c r="F259" s="213"/>
      <c r="G259" s="213"/>
      <c r="I259" s="221"/>
      <c r="J259" s="213"/>
      <c r="K259" s="213"/>
      <c r="L259" s="213"/>
      <c r="M259" s="213"/>
      <c r="N259" s="213"/>
      <c r="O259" s="213"/>
      <c r="P259" s="213"/>
      <c r="Q259" s="213"/>
      <c r="R259" s="213"/>
      <c r="S259" s="213"/>
      <c r="T259" s="213"/>
      <c r="U259" s="213"/>
      <c r="V259" s="213"/>
      <c r="W259" s="213"/>
      <c r="X259" s="213"/>
      <c r="Y259" s="213"/>
      <c r="Z259" s="213"/>
      <c r="AA259" s="213"/>
      <c r="AB259" s="213"/>
      <c r="AC259" s="213"/>
      <c r="AD259" s="213"/>
      <c r="AE259" s="213"/>
      <c r="AF259" s="213"/>
      <c r="AG259" s="213"/>
      <c r="AH259" s="213"/>
      <c r="AI259" s="213"/>
      <c r="AJ259" s="213"/>
      <c r="AK259" s="213"/>
      <c r="AL259" s="213"/>
    </row>
    <row r="260" ht="16.5" customHeight="1">
      <c r="A260" s="213"/>
      <c r="C260" s="234"/>
      <c r="D260" s="213"/>
      <c r="E260" s="213"/>
      <c r="F260" s="213"/>
      <c r="G260" s="213"/>
      <c r="I260" s="221"/>
      <c r="J260" s="213"/>
      <c r="K260" s="213"/>
      <c r="L260" s="213"/>
      <c r="M260" s="213"/>
      <c r="N260" s="213"/>
      <c r="O260" s="213"/>
      <c r="P260" s="213"/>
      <c r="Q260" s="213"/>
      <c r="R260" s="213"/>
      <c r="S260" s="213"/>
      <c r="T260" s="213"/>
      <c r="U260" s="213"/>
      <c r="V260" s="213"/>
      <c r="W260" s="213"/>
      <c r="X260" s="213"/>
      <c r="Y260" s="213"/>
      <c r="Z260" s="213"/>
      <c r="AA260" s="213"/>
      <c r="AB260" s="213"/>
      <c r="AC260" s="213"/>
      <c r="AD260" s="213"/>
      <c r="AE260" s="213"/>
      <c r="AF260" s="213"/>
      <c r="AG260" s="213"/>
      <c r="AH260" s="213"/>
      <c r="AI260" s="213"/>
      <c r="AJ260" s="213"/>
      <c r="AK260" s="213"/>
      <c r="AL260" s="213"/>
    </row>
    <row r="261" ht="16.5" customHeight="1">
      <c r="A261" s="213"/>
      <c r="C261" s="234"/>
      <c r="D261" s="213"/>
      <c r="E261" s="213"/>
      <c r="F261" s="213"/>
      <c r="G261" s="213"/>
      <c r="I261" s="221"/>
      <c r="J261" s="213"/>
      <c r="K261" s="213"/>
      <c r="L261" s="213"/>
      <c r="M261" s="213"/>
      <c r="N261" s="213"/>
      <c r="O261" s="213"/>
      <c r="P261" s="213"/>
      <c r="Q261" s="213"/>
      <c r="R261" s="213"/>
      <c r="S261" s="213"/>
      <c r="T261" s="213"/>
      <c r="U261" s="213"/>
      <c r="V261" s="213"/>
      <c r="W261" s="213"/>
      <c r="X261" s="213"/>
      <c r="Y261" s="213"/>
      <c r="Z261" s="213"/>
      <c r="AA261" s="213"/>
      <c r="AB261" s="213"/>
      <c r="AC261" s="213"/>
      <c r="AD261" s="213"/>
      <c r="AE261" s="213"/>
      <c r="AF261" s="213"/>
      <c r="AG261" s="213"/>
      <c r="AH261" s="213"/>
      <c r="AI261" s="213"/>
      <c r="AJ261" s="213"/>
      <c r="AK261" s="213"/>
      <c r="AL261" s="213"/>
    </row>
    <row r="262" ht="16.5" customHeight="1">
      <c r="A262" s="213"/>
      <c r="C262" s="234"/>
      <c r="D262" s="213"/>
      <c r="E262" s="213"/>
      <c r="F262" s="213"/>
      <c r="G262" s="213"/>
      <c r="I262" s="221"/>
      <c r="J262" s="213"/>
      <c r="K262" s="213"/>
      <c r="L262" s="213"/>
      <c r="M262" s="213"/>
      <c r="N262" s="213"/>
      <c r="O262" s="213"/>
      <c r="P262" s="213"/>
      <c r="Q262" s="213"/>
      <c r="R262" s="213"/>
      <c r="S262" s="213"/>
      <c r="T262" s="213"/>
      <c r="U262" s="213"/>
      <c r="V262" s="213"/>
      <c r="W262" s="213"/>
      <c r="X262" s="213"/>
      <c r="Y262" s="213"/>
      <c r="Z262" s="213"/>
      <c r="AA262" s="213"/>
      <c r="AB262" s="213"/>
      <c r="AC262" s="213"/>
      <c r="AD262" s="213"/>
      <c r="AE262" s="213"/>
      <c r="AF262" s="213"/>
      <c r="AG262" s="213"/>
      <c r="AH262" s="213"/>
      <c r="AI262" s="213"/>
      <c r="AJ262" s="213"/>
      <c r="AK262" s="213"/>
      <c r="AL262" s="213"/>
    </row>
    <row r="263" ht="16.5" customHeight="1">
      <c r="A263" s="213"/>
      <c r="C263" s="234"/>
      <c r="D263" s="213"/>
      <c r="E263" s="213"/>
      <c r="F263" s="213"/>
      <c r="G263" s="213"/>
      <c r="I263" s="221"/>
      <c r="J263" s="213"/>
      <c r="K263" s="213"/>
      <c r="L263" s="213"/>
      <c r="M263" s="213"/>
      <c r="N263" s="213"/>
      <c r="O263" s="213"/>
      <c r="P263" s="213"/>
      <c r="Q263" s="213"/>
      <c r="R263" s="213"/>
      <c r="S263" s="213"/>
      <c r="T263" s="213"/>
      <c r="U263" s="213"/>
      <c r="V263" s="213"/>
      <c r="W263" s="213"/>
      <c r="X263" s="213"/>
      <c r="Y263" s="213"/>
      <c r="Z263" s="213"/>
      <c r="AA263" s="213"/>
      <c r="AB263" s="213"/>
      <c r="AC263" s="213"/>
      <c r="AD263" s="213"/>
      <c r="AE263" s="213"/>
      <c r="AF263" s="213"/>
      <c r="AG263" s="213"/>
      <c r="AH263" s="213"/>
      <c r="AI263" s="213"/>
      <c r="AJ263" s="213"/>
      <c r="AK263" s="213"/>
      <c r="AL263" s="213"/>
    </row>
    <row r="264" ht="16.5" customHeight="1">
      <c r="A264" s="213"/>
      <c r="C264" s="234"/>
      <c r="D264" s="213"/>
      <c r="E264" s="213"/>
      <c r="F264" s="213"/>
      <c r="G264" s="213"/>
      <c r="I264" s="221"/>
      <c r="J264" s="213"/>
      <c r="K264" s="213"/>
      <c r="L264" s="213"/>
      <c r="M264" s="213"/>
      <c r="N264" s="213"/>
      <c r="O264" s="213"/>
      <c r="P264" s="213"/>
      <c r="Q264" s="213"/>
      <c r="R264" s="213"/>
      <c r="S264" s="213"/>
      <c r="T264" s="213"/>
      <c r="U264" s="213"/>
      <c r="V264" s="213"/>
      <c r="W264" s="213"/>
      <c r="X264" s="213"/>
      <c r="Y264" s="213"/>
      <c r="Z264" s="213"/>
      <c r="AA264" s="213"/>
      <c r="AB264" s="213"/>
      <c r="AC264" s="213"/>
      <c r="AD264" s="213"/>
      <c r="AE264" s="213"/>
      <c r="AF264" s="213"/>
      <c r="AG264" s="213"/>
      <c r="AH264" s="213"/>
      <c r="AI264" s="213"/>
      <c r="AJ264" s="213"/>
      <c r="AK264" s="213"/>
      <c r="AL264" s="213"/>
    </row>
    <row r="265" ht="16.5" customHeight="1">
      <c r="A265" s="213"/>
      <c r="C265" s="234"/>
      <c r="D265" s="213"/>
      <c r="E265" s="213"/>
      <c r="F265" s="213"/>
      <c r="G265" s="213"/>
      <c r="I265" s="221"/>
      <c r="J265" s="213"/>
      <c r="K265" s="213"/>
      <c r="L265" s="213"/>
      <c r="M265" s="213"/>
      <c r="N265" s="213"/>
      <c r="O265" s="213"/>
      <c r="P265" s="213"/>
      <c r="Q265" s="213"/>
      <c r="R265" s="213"/>
      <c r="S265" s="213"/>
      <c r="T265" s="213"/>
      <c r="U265" s="213"/>
      <c r="V265" s="213"/>
      <c r="W265" s="213"/>
      <c r="X265" s="213"/>
      <c r="Y265" s="213"/>
      <c r="Z265" s="213"/>
      <c r="AA265" s="213"/>
      <c r="AB265" s="213"/>
      <c r="AC265" s="213"/>
      <c r="AD265" s="213"/>
      <c r="AE265" s="213"/>
      <c r="AF265" s="213"/>
      <c r="AG265" s="213"/>
      <c r="AH265" s="213"/>
      <c r="AI265" s="213"/>
      <c r="AJ265" s="213"/>
      <c r="AK265" s="213"/>
      <c r="AL265" s="213"/>
    </row>
    <row r="266" ht="16.5" customHeight="1">
      <c r="A266" s="213"/>
      <c r="C266" s="234"/>
      <c r="D266" s="213"/>
      <c r="E266" s="213"/>
      <c r="F266" s="213"/>
      <c r="G266" s="213"/>
      <c r="I266" s="221"/>
      <c r="J266" s="213"/>
      <c r="K266" s="213"/>
      <c r="L266" s="213"/>
      <c r="M266" s="213"/>
      <c r="N266" s="213"/>
      <c r="O266" s="213"/>
      <c r="P266" s="213"/>
      <c r="Q266" s="213"/>
      <c r="R266" s="213"/>
      <c r="S266" s="213"/>
      <c r="T266" s="213"/>
      <c r="U266" s="213"/>
      <c r="V266" s="213"/>
      <c r="W266" s="213"/>
      <c r="X266" s="213"/>
      <c r="Y266" s="213"/>
      <c r="Z266" s="213"/>
      <c r="AA266" s="213"/>
      <c r="AB266" s="213"/>
      <c r="AC266" s="213"/>
      <c r="AD266" s="213"/>
      <c r="AE266" s="213"/>
      <c r="AF266" s="213"/>
      <c r="AG266" s="213"/>
      <c r="AH266" s="213"/>
      <c r="AI266" s="213"/>
      <c r="AJ266" s="213"/>
      <c r="AK266" s="213"/>
      <c r="AL266" s="213"/>
    </row>
    <row r="267" ht="16.5" customHeight="1">
      <c r="A267" s="213"/>
      <c r="C267" s="234"/>
      <c r="D267" s="213"/>
      <c r="E267" s="213"/>
      <c r="F267" s="213"/>
      <c r="G267" s="213"/>
      <c r="I267" s="221"/>
      <c r="J267" s="213"/>
      <c r="K267" s="213"/>
      <c r="L267" s="213"/>
      <c r="M267" s="213"/>
      <c r="N267" s="213"/>
      <c r="O267" s="213"/>
      <c r="P267" s="213"/>
      <c r="Q267" s="213"/>
      <c r="R267" s="213"/>
      <c r="S267" s="213"/>
      <c r="T267" s="213"/>
      <c r="U267" s="213"/>
      <c r="V267" s="213"/>
      <c r="W267" s="213"/>
      <c r="X267" s="213"/>
      <c r="Y267" s="213"/>
      <c r="Z267" s="213"/>
      <c r="AA267" s="213"/>
      <c r="AB267" s="213"/>
      <c r="AC267" s="213"/>
      <c r="AD267" s="213"/>
      <c r="AE267" s="213"/>
      <c r="AF267" s="213"/>
      <c r="AG267" s="213"/>
      <c r="AH267" s="213"/>
      <c r="AI267" s="213"/>
      <c r="AJ267" s="213"/>
      <c r="AK267" s="213"/>
      <c r="AL267" s="213"/>
    </row>
    <row r="268" ht="16.5" customHeight="1">
      <c r="A268" s="213"/>
      <c r="C268" s="234"/>
      <c r="D268" s="213"/>
      <c r="E268" s="213"/>
      <c r="F268" s="213"/>
      <c r="G268" s="213"/>
      <c r="I268" s="221"/>
      <c r="J268" s="213"/>
      <c r="K268" s="213"/>
      <c r="L268" s="213"/>
      <c r="M268" s="213"/>
      <c r="N268" s="213"/>
      <c r="O268" s="213"/>
      <c r="P268" s="213"/>
      <c r="Q268" s="213"/>
      <c r="R268" s="213"/>
      <c r="S268" s="213"/>
      <c r="T268" s="213"/>
      <c r="U268" s="213"/>
      <c r="V268" s="213"/>
      <c r="W268" s="213"/>
      <c r="X268" s="213"/>
      <c r="Y268" s="213"/>
      <c r="Z268" s="213"/>
      <c r="AA268" s="213"/>
      <c r="AB268" s="213"/>
      <c r="AC268" s="213"/>
      <c r="AD268" s="213"/>
      <c r="AE268" s="213"/>
      <c r="AF268" s="213"/>
      <c r="AG268" s="213"/>
      <c r="AH268" s="213"/>
      <c r="AI268" s="213"/>
      <c r="AJ268" s="213"/>
      <c r="AK268" s="213"/>
      <c r="AL268" s="213"/>
    </row>
    <row r="269" ht="16.5" customHeight="1">
      <c r="A269" s="213"/>
      <c r="C269" s="234"/>
      <c r="D269" s="213"/>
      <c r="E269" s="213"/>
      <c r="F269" s="213"/>
      <c r="G269" s="213"/>
      <c r="I269" s="221"/>
      <c r="J269" s="213"/>
      <c r="K269" s="213"/>
      <c r="L269" s="213"/>
      <c r="M269" s="213"/>
      <c r="N269" s="213"/>
      <c r="O269" s="213"/>
      <c r="P269" s="213"/>
      <c r="Q269" s="213"/>
      <c r="R269" s="213"/>
      <c r="S269" s="213"/>
      <c r="T269" s="213"/>
      <c r="U269" s="213"/>
      <c r="V269" s="213"/>
      <c r="W269" s="213"/>
      <c r="X269" s="213"/>
      <c r="Y269" s="213"/>
      <c r="Z269" s="213"/>
      <c r="AA269" s="213"/>
      <c r="AB269" s="213"/>
      <c r="AC269" s="213"/>
      <c r="AD269" s="213"/>
      <c r="AE269" s="213"/>
      <c r="AF269" s="213"/>
      <c r="AG269" s="213"/>
      <c r="AH269" s="213"/>
      <c r="AI269" s="213"/>
      <c r="AJ269" s="213"/>
      <c r="AK269" s="213"/>
      <c r="AL269" s="213"/>
    </row>
    <row r="270" ht="16.5" customHeight="1">
      <c r="A270" s="213"/>
      <c r="C270" s="234"/>
      <c r="D270" s="213"/>
      <c r="E270" s="213"/>
      <c r="F270" s="213"/>
      <c r="G270" s="213"/>
      <c r="I270" s="221"/>
      <c r="J270" s="213"/>
      <c r="K270" s="213"/>
      <c r="L270" s="213"/>
      <c r="M270" s="213"/>
      <c r="N270" s="213"/>
      <c r="O270" s="213"/>
      <c r="P270" s="213"/>
      <c r="Q270" s="213"/>
      <c r="R270" s="213"/>
      <c r="S270" s="213"/>
      <c r="T270" s="213"/>
      <c r="U270" s="213"/>
      <c r="V270" s="213"/>
      <c r="W270" s="213"/>
      <c r="X270" s="213"/>
      <c r="Y270" s="213"/>
      <c r="Z270" s="213"/>
      <c r="AA270" s="213"/>
      <c r="AB270" s="213"/>
      <c r="AC270" s="213"/>
      <c r="AD270" s="213"/>
      <c r="AE270" s="213"/>
      <c r="AF270" s="213"/>
      <c r="AG270" s="213"/>
      <c r="AH270" s="213"/>
      <c r="AI270" s="213"/>
      <c r="AJ270" s="213"/>
      <c r="AK270" s="213"/>
      <c r="AL270" s="213"/>
    </row>
    <row r="271" ht="16.5" customHeight="1">
      <c r="A271" s="213"/>
      <c r="C271" s="234"/>
      <c r="D271" s="213"/>
      <c r="E271" s="213"/>
      <c r="F271" s="213"/>
      <c r="G271" s="213"/>
      <c r="I271" s="221"/>
      <c r="J271" s="213"/>
      <c r="K271" s="213"/>
      <c r="L271" s="213"/>
      <c r="M271" s="213"/>
      <c r="N271" s="213"/>
      <c r="O271" s="213"/>
      <c r="P271" s="213"/>
      <c r="Q271" s="213"/>
      <c r="R271" s="213"/>
      <c r="S271" s="213"/>
      <c r="T271" s="213"/>
      <c r="U271" s="213"/>
      <c r="V271" s="213"/>
      <c r="W271" s="213"/>
      <c r="X271" s="213"/>
      <c r="Y271" s="213"/>
      <c r="Z271" s="213"/>
      <c r="AA271" s="213"/>
      <c r="AB271" s="213"/>
      <c r="AC271" s="213"/>
      <c r="AD271" s="213"/>
      <c r="AE271" s="213"/>
      <c r="AF271" s="213"/>
      <c r="AG271" s="213"/>
      <c r="AH271" s="213"/>
      <c r="AI271" s="213"/>
      <c r="AJ271" s="213"/>
      <c r="AK271" s="213"/>
      <c r="AL271" s="213"/>
    </row>
    <row r="272" ht="16.5" customHeight="1">
      <c r="A272" s="213"/>
      <c r="C272" s="234"/>
      <c r="D272" s="213"/>
      <c r="E272" s="213"/>
      <c r="F272" s="213"/>
      <c r="G272" s="213"/>
      <c r="I272" s="221"/>
      <c r="J272" s="213"/>
      <c r="K272" s="213"/>
      <c r="L272" s="213"/>
      <c r="M272" s="213"/>
      <c r="N272" s="213"/>
      <c r="O272" s="213"/>
      <c r="P272" s="213"/>
      <c r="Q272" s="213"/>
      <c r="R272" s="213"/>
      <c r="S272" s="213"/>
      <c r="T272" s="213"/>
      <c r="U272" s="213"/>
      <c r="V272" s="213"/>
      <c r="W272" s="213"/>
      <c r="X272" s="213"/>
      <c r="Y272" s="213"/>
      <c r="Z272" s="213"/>
      <c r="AA272" s="213"/>
      <c r="AB272" s="213"/>
      <c r="AC272" s="213"/>
      <c r="AD272" s="213"/>
      <c r="AE272" s="213"/>
      <c r="AF272" s="213"/>
      <c r="AG272" s="213"/>
      <c r="AH272" s="213"/>
      <c r="AI272" s="213"/>
      <c r="AJ272" s="213"/>
      <c r="AK272" s="213"/>
      <c r="AL272" s="213"/>
    </row>
    <row r="273" ht="16.5" customHeight="1">
      <c r="A273" s="213"/>
      <c r="C273" s="234"/>
      <c r="D273" s="213"/>
      <c r="E273" s="213"/>
      <c r="F273" s="213"/>
      <c r="G273" s="213"/>
      <c r="I273" s="221"/>
      <c r="J273" s="213"/>
      <c r="K273" s="213"/>
      <c r="L273" s="213"/>
      <c r="M273" s="213"/>
      <c r="N273" s="213"/>
      <c r="O273" s="213"/>
      <c r="P273" s="213"/>
      <c r="Q273" s="213"/>
      <c r="R273" s="213"/>
      <c r="S273" s="213"/>
      <c r="T273" s="213"/>
      <c r="U273" s="213"/>
      <c r="V273" s="213"/>
      <c r="W273" s="213"/>
      <c r="X273" s="213"/>
      <c r="Y273" s="213"/>
      <c r="Z273" s="213"/>
      <c r="AA273" s="213"/>
      <c r="AB273" s="213"/>
      <c r="AC273" s="213"/>
      <c r="AD273" s="213"/>
      <c r="AE273" s="213"/>
      <c r="AF273" s="213"/>
      <c r="AG273" s="213"/>
      <c r="AH273" s="213"/>
      <c r="AI273" s="213"/>
      <c r="AJ273" s="213"/>
      <c r="AK273" s="213"/>
      <c r="AL273" s="213"/>
    </row>
    <row r="274" ht="16.5" customHeight="1">
      <c r="A274" s="213"/>
      <c r="C274" s="234"/>
      <c r="D274" s="213"/>
      <c r="E274" s="213"/>
      <c r="F274" s="213"/>
      <c r="G274" s="213"/>
      <c r="I274" s="221"/>
      <c r="J274" s="213"/>
      <c r="K274" s="213"/>
      <c r="L274" s="213"/>
      <c r="M274" s="213"/>
      <c r="N274" s="213"/>
      <c r="O274" s="213"/>
      <c r="P274" s="213"/>
      <c r="Q274" s="213"/>
      <c r="R274" s="213"/>
      <c r="S274" s="213"/>
      <c r="T274" s="213"/>
      <c r="U274" s="213"/>
      <c r="V274" s="213"/>
      <c r="W274" s="213"/>
      <c r="X274" s="213"/>
      <c r="Y274" s="213"/>
      <c r="Z274" s="213"/>
      <c r="AA274" s="213"/>
      <c r="AB274" s="213"/>
      <c r="AC274" s="213"/>
      <c r="AD274" s="213"/>
      <c r="AE274" s="213"/>
      <c r="AF274" s="213"/>
      <c r="AG274" s="213"/>
      <c r="AH274" s="213"/>
      <c r="AI274" s="213"/>
      <c r="AJ274" s="213"/>
      <c r="AK274" s="213"/>
      <c r="AL274" s="213"/>
    </row>
    <row r="275" ht="16.5" customHeight="1">
      <c r="A275" s="213"/>
      <c r="C275" s="234"/>
      <c r="D275" s="213"/>
      <c r="E275" s="213"/>
      <c r="F275" s="213"/>
      <c r="G275" s="213"/>
      <c r="I275" s="221"/>
      <c r="J275" s="213"/>
      <c r="K275" s="213"/>
      <c r="L275" s="213"/>
      <c r="M275" s="213"/>
      <c r="N275" s="213"/>
      <c r="O275" s="213"/>
      <c r="P275" s="213"/>
      <c r="Q275" s="213"/>
      <c r="R275" s="213"/>
      <c r="S275" s="213"/>
      <c r="T275" s="213"/>
      <c r="U275" s="213"/>
      <c r="V275" s="213"/>
      <c r="W275" s="213"/>
      <c r="X275" s="213"/>
      <c r="Y275" s="213"/>
      <c r="Z275" s="213"/>
      <c r="AA275" s="213"/>
      <c r="AB275" s="213"/>
      <c r="AC275" s="213"/>
      <c r="AD275" s="213"/>
      <c r="AE275" s="213"/>
      <c r="AF275" s="213"/>
      <c r="AG275" s="213"/>
      <c r="AH275" s="213"/>
      <c r="AI275" s="213"/>
      <c r="AJ275" s="213"/>
      <c r="AK275" s="213"/>
      <c r="AL275" s="213"/>
    </row>
    <row r="276" ht="16.5" customHeight="1">
      <c r="A276" s="213"/>
      <c r="C276" s="234"/>
      <c r="D276" s="213"/>
      <c r="E276" s="213"/>
      <c r="F276" s="213"/>
      <c r="G276" s="213"/>
      <c r="I276" s="221"/>
      <c r="J276" s="213"/>
      <c r="K276" s="213"/>
      <c r="L276" s="213"/>
      <c r="M276" s="213"/>
      <c r="N276" s="213"/>
      <c r="O276" s="213"/>
      <c r="P276" s="213"/>
      <c r="Q276" s="213"/>
      <c r="R276" s="213"/>
      <c r="S276" s="213"/>
      <c r="T276" s="213"/>
      <c r="U276" s="213"/>
      <c r="V276" s="213"/>
      <c r="W276" s="213"/>
      <c r="X276" s="213"/>
      <c r="Y276" s="213"/>
      <c r="Z276" s="213"/>
      <c r="AA276" s="213"/>
      <c r="AB276" s="213"/>
      <c r="AC276" s="213"/>
      <c r="AD276" s="213"/>
      <c r="AE276" s="213"/>
      <c r="AF276" s="213"/>
      <c r="AG276" s="213"/>
      <c r="AH276" s="213"/>
      <c r="AI276" s="213"/>
      <c r="AJ276" s="213"/>
      <c r="AK276" s="213"/>
      <c r="AL276" s="213"/>
    </row>
    <row r="277" ht="16.5" customHeight="1">
      <c r="A277" s="213"/>
      <c r="C277" s="234"/>
      <c r="D277" s="213"/>
      <c r="E277" s="213"/>
      <c r="F277" s="213"/>
      <c r="G277" s="213"/>
      <c r="I277" s="221"/>
      <c r="J277" s="213"/>
      <c r="K277" s="213"/>
      <c r="L277" s="213"/>
      <c r="M277" s="213"/>
      <c r="N277" s="213"/>
      <c r="O277" s="213"/>
      <c r="P277" s="213"/>
      <c r="Q277" s="213"/>
      <c r="R277" s="213"/>
      <c r="S277" s="213"/>
      <c r="T277" s="213"/>
      <c r="U277" s="213"/>
      <c r="V277" s="213"/>
      <c r="W277" s="213"/>
      <c r="X277" s="213"/>
      <c r="Y277" s="213"/>
      <c r="Z277" s="213"/>
      <c r="AA277" s="213"/>
      <c r="AB277" s="213"/>
      <c r="AC277" s="213"/>
      <c r="AD277" s="213"/>
      <c r="AE277" s="213"/>
      <c r="AF277" s="213"/>
      <c r="AG277" s="213"/>
      <c r="AH277" s="213"/>
      <c r="AI277" s="213"/>
      <c r="AJ277" s="213"/>
      <c r="AK277" s="213"/>
      <c r="AL277" s="213"/>
    </row>
    <row r="278" ht="16.5" customHeight="1">
      <c r="A278" s="213"/>
      <c r="C278" s="234"/>
      <c r="D278" s="213"/>
      <c r="E278" s="213"/>
      <c r="F278" s="213"/>
      <c r="G278" s="213"/>
      <c r="I278" s="221"/>
      <c r="J278" s="213"/>
      <c r="K278" s="213"/>
      <c r="L278" s="213"/>
      <c r="M278" s="213"/>
      <c r="N278" s="213"/>
      <c r="O278" s="213"/>
      <c r="P278" s="213"/>
      <c r="Q278" s="213"/>
      <c r="R278" s="213"/>
      <c r="S278" s="213"/>
      <c r="T278" s="213"/>
      <c r="U278" s="213"/>
      <c r="V278" s="213"/>
      <c r="W278" s="213"/>
      <c r="X278" s="213"/>
      <c r="Y278" s="213"/>
      <c r="Z278" s="213"/>
      <c r="AA278" s="213"/>
      <c r="AB278" s="213"/>
      <c r="AC278" s="213"/>
      <c r="AD278" s="213"/>
      <c r="AE278" s="213"/>
      <c r="AF278" s="213"/>
      <c r="AG278" s="213"/>
      <c r="AH278" s="213"/>
      <c r="AI278" s="213"/>
      <c r="AJ278" s="213"/>
      <c r="AK278" s="213"/>
      <c r="AL278" s="213"/>
    </row>
    <row r="279" ht="16.5" customHeight="1">
      <c r="A279" s="213"/>
      <c r="C279" s="234"/>
      <c r="D279" s="213"/>
      <c r="E279" s="213"/>
      <c r="F279" s="213"/>
      <c r="G279" s="213"/>
      <c r="I279" s="221"/>
      <c r="J279" s="213"/>
      <c r="K279" s="213"/>
      <c r="L279" s="213"/>
      <c r="M279" s="213"/>
      <c r="N279" s="213"/>
      <c r="O279" s="213"/>
      <c r="P279" s="213"/>
      <c r="Q279" s="213"/>
      <c r="R279" s="213"/>
      <c r="S279" s="213"/>
      <c r="T279" s="213"/>
      <c r="U279" s="213"/>
      <c r="V279" s="213"/>
      <c r="W279" s="213"/>
      <c r="X279" s="213"/>
      <c r="Y279" s="213"/>
      <c r="Z279" s="213"/>
      <c r="AA279" s="213"/>
      <c r="AB279" s="213"/>
      <c r="AC279" s="213"/>
      <c r="AD279" s="213"/>
      <c r="AE279" s="213"/>
      <c r="AF279" s="213"/>
      <c r="AG279" s="213"/>
      <c r="AH279" s="213"/>
      <c r="AI279" s="213"/>
      <c r="AJ279" s="213"/>
      <c r="AK279" s="213"/>
      <c r="AL279" s="213"/>
    </row>
    <row r="280" ht="16.5" customHeight="1">
      <c r="A280" s="213"/>
      <c r="C280" s="234"/>
      <c r="D280" s="213"/>
      <c r="E280" s="213"/>
      <c r="F280" s="213"/>
      <c r="G280" s="213"/>
      <c r="I280" s="221"/>
      <c r="J280" s="213"/>
      <c r="K280" s="213"/>
      <c r="L280" s="213"/>
      <c r="M280" s="213"/>
      <c r="N280" s="213"/>
      <c r="O280" s="213"/>
      <c r="P280" s="213"/>
      <c r="Q280" s="213"/>
      <c r="R280" s="213"/>
      <c r="S280" s="213"/>
      <c r="T280" s="213"/>
      <c r="U280" s="213"/>
      <c r="V280" s="213"/>
      <c r="W280" s="213"/>
      <c r="X280" s="213"/>
      <c r="Y280" s="213"/>
      <c r="Z280" s="213"/>
      <c r="AA280" s="213"/>
      <c r="AB280" s="213"/>
      <c r="AC280" s="213"/>
      <c r="AD280" s="213"/>
      <c r="AE280" s="213"/>
      <c r="AF280" s="213"/>
      <c r="AG280" s="213"/>
      <c r="AH280" s="213"/>
      <c r="AI280" s="213"/>
      <c r="AJ280" s="213"/>
      <c r="AK280" s="213"/>
      <c r="AL280" s="213"/>
    </row>
    <row r="281" ht="16.5" customHeight="1">
      <c r="A281" s="213"/>
      <c r="C281" s="234"/>
      <c r="D281" s="213"/>
      <c r="E281" s="213"/>
      <c r="F281" s="213"/>
      <c r="G281" s="213"/>
      <c r="I281" s="221"/>
      <c r="J281" s="213"/>
      <c r="K281" s="213"/>
      <c r="L281" s="213"/>
      <c r="M281" s="213"/>
      <c r="N281" s="213"/>
      <c r="O281" s="213"/>
      <c r="P281" s="213"/>
      <c r="Q281" s="213"/>
      <c r="R281" s="213"/>
      <c r="S281" s="213"/>
      <c r="T281" s="213"/>
      <c r="U281" s="213"/>
      <c r="V281" s="213"/>
      <c r="W281" s="213"/>
      <c r="X281" s="213"/>
      <c r="Y281" s="213"/>
      <c r="Z281" s="213"/>
      <c r="AA281" s="213"/>
      <c r="AB281" s="213"/>
      <c r="AC281" s="213"/>
      <c r="AD281" s="213"/>
      <c r="AE281" s="213"/>
      <c r="AF281" s="213"/>
      <c r="AG281" s="213"/>
      <c r="AH281" s="213"/>
      <c r="AI281" s="213"/>
      <c r="AJ281" s="213"/>
      <c r="AK281" s="213"/>
      <c r="AL281" s="213"/>
    </row>
    <row r="282" ht="16.5" customHeight="1">
      <c r="A282" s="213"/>
      <c r="C282" s="234"/>
      <c r="D282" s="213"/>
      <c r="E282" s="213"/>
      <c r="F282" s="213"/>
      <c r="G282" s="213"/>
      <c r="I282" s="221"/>
      <c r="J282" s="213"/>
      <c r="K282" s="213"/>
      <c r="L282" s="213"/>
      <c r="M282" s="213"/>
      <c r="N282" s="213"/>
      <c r="O282" s="213"/>
      <c r="P282" s="213"/>
      <c r="Q282" s="213"/>
      <c r="R282" s="213"/>
      <c r="S282" s="213"/>
      <c r="T282" s="213"/>
      <c r="U282" s="213"/>
      <c r="V282" s="213"/>
      <c r="W282" s="213"/>
      <c r="X282" s="213"/>
      <c r="Y282" s="213"/>
      <c r="Z282" s="213"/>
      <c r="AA282" s="213"/>
      <c r="AB282" s="213"/>
      <c r="AC282" s="213"/>
      <c r="AD282" s="213"/>
      <c r="AE282" s="213"/>
      <c r="AF282" s="213"/>
      <c r="AG282" s="213"/>
      <c r="AH282" s="213"/>
      <c r="AI282" s="213"/>
      <c r="AJ282" s="213"/>
      <c r="AK282" s="213"/>
      <c r="AL282" s="213"/>
    </row>
    <row r="283" ht="16.5" customHeight="1">
      <c r="A283" s="213"/>
      <c r="C283" s="234"/>
      <c r="D283" s="213"/>
      <c r="E283" s="213"/>
      <c r="F283" s="213"/>
      <c r="G283" s="213"/>
      <c r="I283" s="221"/>
      <c r="J283" s="213"/>
      <c r="K283" s="213"/>
      <c r="L283" s="213"/>
      <c r="M283" s="213"/>
      <c r="N283" s="213"/>
      <c r="O283" s="213"/>
      <c r="P283" s="213"/>
      <c r="Q283" s="213"/>
      <c r="R283" s="213"/>
      <c r="S283" s="213"/>
      <c r="T283" s="213"/>
      <c r="U283" s="213"/>
      <c r="V283" s="213"/>
      <c r="W283" s="213"/>
      <c r="X283" s="213"/>
      <c r="Y283" s="213"/>
      <c r="Z283" s="213"/>
      <c r="AA283" s="213"/>
      <c r="AB283" s="213"/>
      <c r="AC283" s="213"/>
      <c r="AD283" s="213"/>
      <c r="AE283" s="213"/>
      <c r="AF283" s="213"/>
      <c r="AG283" s="213"/>
      <c r="AH283" s="213"/>
      <c r="AI283" s="213"/>
      <c r="AJ283" s="213"/>
      <c r="AK283" s="213"/>
      <c r="AL283" s="213"/>
    </row>
    <row r="284" ht="16.5" customHeight="1">
      <c r="A284" s="213"/>
      <c r="C284" s="234"/>
      <c r="D284" s="213"/>
      <c r="E284" s="213"/>
      <c r="F284" s="213"/>
      <c r="G284" s="213"/>
      <c r="I284" s="221"/>
      <c r="J284" s="213"/>
      <c r="K284" s="213"/>
      <c r="L284" s="213"/>
      <c r="M284" s="213"/>
      <c r="N284" s="213"/>
      <c r="O284" s="213"/>
      <c r="P284" s="213"/>
      <c r="Q284" s="213"/>
      <c r="R284" s="213"/>
      <c r="S284" s="213"/>
      <c r="T284" s="213"/>
      <c r="U284" s="213"/>
      <c r="V284" s="213"/>
      <c r="W284" s="213"/>
      <c r="X284" s="213"/>
      <c r="Y284" s="213"/>
      <c r="Z284" s="213"/>
      <c r="AA284" s="213"/>
      <c r="AB284" s="213"/>
      <c r="AC284" s="213"/>
      <c r="AD284" s="213"/>
      <c r="AE284" s="213"/>
      <c r="AF284" s="213"/>
      <c r="AG284" s="213"/>
      <c r="AH284" s="213"/>
      <c r="AI284" s="213"/>
      <c r="AJ284" s="213"/>
      <c r="AK284" s="213"/>
      <c r="AL284" s="213"/>
    </row>
    <row r="285" ht="16.5" customHeight="1">
      <c r="A285" s="213"/>
      <c r="C285" s="234"/>
      <c r="D285" s="213"/>
      <c r="E285" s="213"/>
      <c r="F285" s="213"/>
      <c r="G285" s="213"/>
      <c r="I285" s="221"/>
      <c r="J285" s="213"/>
      <c r="K285" s="213"/>
      <c r="L285" s="213"/>
      <c r="M285" s="213"/>
      <c r="N285" s="213"/>
      <c r="O285" s="213"/>
      <c r="P285" s="213"/>
      <c r="Q285" s="213"/>
      <c r="R285" s="213"/>
      <c r="S285" s="213"/>
      <c r="T285" s="213"/>
      <c r="U285" s="213"/>
      <c r="V285" s="213"/>
      <c r="W285" s="213"/>
      <c r="X285" s="213"/>
      <c r="Y285" s="213"/>
      <c r="Z285" s="213"/>
      <c r="AA285" s="213"/>
      <c r="AB285" s="213"/>
      <c r="AC285" s="213"/>
      <c r="AD285" s="213"/>
      <c r="AE285" s="213"/>
      <c r="AF285" s="213"/>
      <c r="AG285" s="213"/>
      <c r="AH285" s="213"/>
      <c r="AI285" s="213"/>
      <c r="AJ285" s="213"/>
      <c r="AK285" s="213"/>
      <c r="AL285" s="213"/>
    </row>
    <row r="286" ht="16.5" customHeight="1">
      <c r="A286" s="213"/>
      <c r="C286" s="234"/>
      <c r="D286" s="213"/>
      <c r="E286" s="213"/>
      <c r="F286" s="213"/>
      <c r="G286" s="213"/>
      <c r="I286" s="221"/>
      <c r="J286" s="213"/>
      <c r="K286" s="213"/>
      <c r="L286" s="213"/>
      <c r="M286" s="213"/>
      <c r="N286" s="213"/>
      <c r="O286" s="213"/>
      <c r="P286" s="213"/>
      <c r="Q286" s="213"/>
      <c r="R286" s="213"/>
      <c r="S286" s="213"/>
      <c r="T286" s="213"/>
      <c r="U286" s="213"/>
      <c r="V286" s="213"/>
      <c r="W286" s="213"/>
      <c r="X286" s="213"/>
      <c r="Y286" s="213"/>
      <c r="Z286" s="213"/>
      <c r="AA286" s="213"/>
      <c r="AB286" s="213"/>
      <c r="AC286" s="213"/>
      <c r="AD286" s="213"/>
      <c r="AE286" s="213"/>
      <c r="AF286" s="213"/>
      <c r="AG286" s="213"/>
      <c r="AH286" s="213"/>
      <c r="AI286" s="213"/>
      <c r="AJ286" s="213"/>
      <c r="AK286" s="213"/>
      <c r="AL286" s="213"/>
    </row>
    <row r="287" ht="16.5" customHeight="1">
      <c r="A287" s="213"/>
      <c r="C287" s="234"/>
      <c r="D287" s="213"/>
      <c r="E287" s="213"/>
      <c r="F287" s="213"/>
      <c r="G287" s="213"/>
      <c r="I287" s="221"/>
      <c r="J287" s="213"/>
      <c r="K287" s="213"/>
      <c r="L287" s="213"/>
      <c r="M287" s="213"/>
      <c r="N287" s="213"/>
      <c r="O287" s="213"/>
      <c r="P287" s="213"/>
      <c r="Q287" s="213"/>
      <c r="R287" s="213"/>
      <c r="S287" s="213"/>
      <c r="T287" s="213"/>
      <c r="U287" s="213"/>
      <c r="V287" s="213"/>
      <c r="W287" s="213"/>
      <c r="X287" s="213"/>
      <c r="Y287" s="213"/>
      <c r="Z287" s="213"/>
      <c r="AA287" s="213"/>
      <c r="AB287" s="213"/>
      <c r="AC287" s="213"/>
      <c r="AD287" s="213"/>
      <c r="AE287" s="213"/>
      <c r="AF287" s="213"/>
      <c r="AG287" s="213"/>
      <c r="AH287" s="213"/>
      <c r="AI287" s="213"/>
      <c r="AJ287" s="213"/>
      <c r="AK287" s="213"/>
      <c r="AL287" s="213"/>
    </row>
    <row r="288" ht="16.5" customHeight="1">
      <c r="A288" s="213"/>
      <c r="C288" s="234"/>
      <c r="D288" s="213"/>
      <c r="E288" s="213"/>
      <c r="F288" s="213"/>
      <c r="G288" s="213"/>
      <c r="I288" s="221"/>
      <c r="J288" s="213"/>
      <c r="K288" s="213"/>
      <c r="L288" s="213"/>
      <c r="M288" s="213"/>
      <c r="N288" s="213"/>
      <c r="O288" s="213"/>
      <c r="P288" s="213"/>
      <c r="Q288" s="213"/>
      <c r="R288" s="213"/>
      <c r="S288" s="213"/>
      <c r="T288" s="213"/>
      <c r="U288" s="213"/>
      <c r="V288" s="213"/>
      <c r="W288" s="213"/>
      <c r="X288" s="213"/>
      <c r="Y288" s="213"/>
      <c r="Z288" s="213"/>
      <c r="AA288" s="213"/>
      <c r="AB288" s="213"/>
      <c r="AC288" s="213"/>
      <c r="AD288" s="213"/>
      <c r="AE288" s="213"/>
      <c r="AF288" s="213"/>
      <c r="AG288" s="213"/>
      <c r="AH288" s="213"/>
      <c r="AI288" s="213"/>
      <c r="AJ288" s="213"/>
      <c r="AK288" s="213"/>
      <c r="AL288" s="213"/>
    </row>
    <row r="289" ht="16.5" customHeight="1">
      <c r="A289" s="213"/>
      <c r="C289" s="234"/>
      <c r="D289" s="213"/>
      <c r="E289" s="213"/>
      <c r="F289" s="213"/>
      <c r="G289" s="213"/>
      <c r="I289" s="221"/>
      <c r="J289" s="213"/>
      <c r="K289" s="213"/>
      <c r="L289" s="213"/>
      <c r="M289" s="213"/>
      <c r="N289" s="213"/>
      <c r="O289" s="213"/>
      <c r="P289" s="213"/>
      <c r="Q289" s="213"/>
      <c r="R289" s="213"/>
      <c r="S289" s="213"/>
      <c r="T289" s="213"/>
      <c r="U289" s="213"/>
      <c r="V289" s="213"/>
      <c r="W289" s="213"/>
      <c r="X289" s="213"/>
      <c r="Y289" s="213"/>
      <c r="Z289" s="213"/>
      <c r="AA289" s="213"/>
      <c r="AB289" s="213"/>
      <c r="AC289" s="213"/>
      <c r="AD289" s="213"/>
      <c r="AE289" s="213"/>
      <c r="AF289" s="213"/>
      <c r="AG289" s="213"/>
      <c r="AH289" s="213"/>
      <c r="AI289" s="213"/>
      <c r="AJ289" s="213"/>
      <c r="AK289" s="213"/>
      <c r="AL289" s="213"/>
    </row>
    <row r="290" ht="16.5" customHeight="1">
      <c r="A290" s="213"/>
      <c r="C290" s="234"/>
      <c r="D290" s="213"/>
      <c r="E290" s="213"/>
      <c r="F290" s="213"/>
      <c r="G290" s="213"/>
      <c r="I290" s="221"/>
      <c r="J290" s="213"/>
      <c r="K290" s="213"/>
      <c r="L290" s="213"/>
      <c r="M290" s="213"/>
      <c r="N290" s="213"/>
      <c r="O290" s="213"/>
      <c r="P290" s="213"/>
      <c r="Q290" s="213"/>
      <c r="R290" s="213"/>
      <c r="S290" s="213"/>
      <c r="T290" s="213"/>
      <c r="U290" s="213"/>
      <c r="V290" s="213"/>
      <c r="W290" s="213"/>
      <c r="X290" s="213"/>
      <c r="Y290" s="213"/>
      <c r="Z290" s="213"/>
      <c r="AA290" s="213"/>
      <c r="AB290" s="213"/>
      <c r="AC290" s="213"/>
      <c r="AD290" s="213"/>
      <c r="AE290" s="213"/>
      <c r="AF290" s="213"/>
      <c r="AG290" s="213"/>
      <c r="AH290" s="213"/>
      <c r="AI290" s="213"/>
      <c r="AJ290" s="213"/>
      <c r="AK290" s="213"/>
      <c r="AL290" s="213"/>
    </row>
    <row r="291" ht="16.5" customHeight="1">
      <c r="A291" s="213"/>
      <c r="C291" s="234"/>
      <c r="D291" s="213"/>
      <c r="E291" s="213"/>
      <c r="F291" s="213"/>
      <c r="G291" s="213"/>
      <c r="I291" s="221"/>
      <c r="J291" s="213"/>
      <c r="K291" s="213"/>
      <c r="L291" s="213"/>
      <c r="M291" s="213"/>
      <c r="N291" s="213"/>
      <c r="O291" s="213"/>
      <c r="P291" s="213"/>
      <c r="Q291" s="213"/>
      <c r="R291" s="213"/>
      <c r="S291" s="213"/>
      <c r="T291" s="213"/>
      <c r="U291" s="213"/>
      <c r="V291" s="213"/>
      <c r="W291" s="213"/>
      <c r="X291" s="213"/>
      <c r="Y291" s="213"/>
      <c r="Z291" s="213"/>
      <c r="AA291" s="213"/>
      <c r="AB291" s="213"/>
      <c r="AC291" s="213"/>
      <c r="AD291" s="213"/>
      <c r="AE291" s="213"/>
      <c r="AF291" s="213"/>
      <c r="AG291" s="213"/>
      <c r="AH291" s="213"/>
      <c r="AI291" s="213"/>
      <c r="AJ291" s="213"/>
      <c r="AK291" s="213"/>
      <c r="AL291" s="213"/>
    </row>
    <row r="292" ht="16.5" customHeight="1">
      <c r="A292" s="213"/>
      <c r="C292" s="234"/>
      <c r="D292" s="213"/>
      <c r="E292" s="213"/>
      <c r="F292" s="213"/>
      <c r="G292" s="213"/>
      <c r="I292" s="221"/>
      <c r="J292" s="213"/>
      <c r="K292" s="213"/>
      <c r="L292" s="213"/>
      <c r="M292" s="213"/>
      <c r="N292" s="213"/>
      <c r="O292" s="213"/>
      <c r="P292" s="213"/>
      <c r="Q292" s="213"/>
      <c r="R292" s="213"/>
      <c r="S292" s="213"/>
      <c r="T292" s="213"/>
      <c r="U292" s="213"/>
      <c r="V292" s="213"/>
      <c r="W292" s="213"/>
      <c r="X292" s="213"/>
      <c r="Y292" s="213"/>
      <c r="Z292" s="213"/>
      <c r="AA292" s="213"/>
      <c r="AB292" s="213"/>
      <c r="AC292" s="213"/>
      <c r="AD292" s="213"/>
      <c r="AE292" s="213"/>
      <c r="AF292" s="213"/>
      <c r="AG292" s="213"/>
      <c r="AH292" s="213"/>
      <c r="AI292" s="213"/>
      <c r="AJ292" s="213"/>
      <c r="AK292" s="213"/>
      <c r="AL292" s="213"/>
    </row>
    <row r="293" ht="16.5" customHeight="1">
      <c r="A293" s="213"/>
      <c r="C293" s="234"/>
      <c r="D293" s="213"/>
      <c r="E293" s="213"/>
      <c r="F293" s="213"/>
      <c r="G293" s="213"/>
      <c r="I293" s="221"/>
      <c r="J293" s="213"/>
      <c r="K293" s="213"/>
      <c r="L293" s="213"/>
      <c r="M293" s="213"/>
      <c r="N293" s="213"/>
      <c r="O293" s="213"/>
      <c r="P293" s="213"/>
      <c r="Q293" s="213"/>
      <c r="R293" s="213"/>
      <c r="S293" s="213"/>
      <c r="T293" s="213"/>
      <c r="U293" s="213"/>
      <c r="V293" s="213"/>
      <c r="W293" s="213"/>
      <c r="X293" s="213"/>
      <c r="Y293" s="213"/>
      <c r="Z293" s="213"/>
      <c r="AA293" s="213"/>
      <c r="AB293" s="213"/>
      <c r="AC293" s="213"/>
      <c r="AD293" s="213"/>
      <c r="AE293" s="213"/>
      <c r="AF293" s="213"/>
      <c r="AG293" s="213"/>
      <c r="AH293" s="213"/>
      <c r="AI293" s="213"/>
      <c r="AJ293" s="213"/>
      <c r="AK293" s="213"/>
      <c r="AL293" s="213"/>
    </row>
    <row r="294" ht="16.5" customHeight="1">
      <c r="A294" s="213"/>
      <c r="C294" s="234"/>
      <c r="D294" s="213"/>
      <c r="E294" s="213"/>
      <c r="F294" s="213"/>
      <c r="G294" s="213"/>
      <c r="I294" s="221"/>
      <c r="J294" s="213"/>
      <c r="K294" s="213"/>
      <c r="L294" s="213"/>
      <c r="M294" s="213"/>
      <c r="N294" s="213"/>
      <c r="O294" s="213"/>
      <c r="P294" s="213"/>
      <c r="Q294" s="213"/>
      <c r="R294" s="213"/>
      <c r="S294" s="213"/>
      <c r="T294" s="213"/>
      <c r="U294" s="213"/>
      <c r="V294" s="213"/>
      <c r="W294" s="213"/>
      <c r="X294" s="213"/>
      <c r="Y294" s="213"/>
      <c r="Z294" s="213"/>
      <c r="AA294" s="213"/>
      <c r="AB294" s="213"/>
      <c r="AC294" s="213"/>
      <c r="AD294" s="213"/>
      <c r="AE294" s="213"/>
      <c r="AF294" s="213"/>
      <c r="AG294" s="213"/>
      <c r="AH294" s="213"/>
      <c r="AI294" s="213"/>
      <c r="AJ294" s="213"/>
      <c r="AK294" s="213"/>
      <c r="AL294" s="213"/>
    </row>
    <row r="295" ht="16.5" customHeight="1">
      <c r="A295" s="213"/>
      <c r="C295" s="234"/>
      <c r="D295" s="213"/>
      <c r="E295" s="213"/>
      <c r="F295" s="213"/>
      <c r="G295" s="213"/>
      <c r="I295" s="221"/>
      <c r="J295" s="213"/>
      <c r="K295" s="213"/>
      <c r="L295" s="213"/>
      <c r="M295" s="213"/>
      <c r="N295" s="213"/>
      <c r="O295" s="213"/>
      <c r="P295" s="213"/>
      <c r="Q295" s="213"/>
      <c r="R295" s="213"/>
      <c r="S295" s="213"/>
      <c r="T295" s="213"/>
      <c r="U295" s="213"/>
      <c r="V295" s="213"/>
      <c r="W295" s="213"/>
      <c r="X295" s="213"/>
      <c r="Y295" s="213"/>
      <c r="Z295" s="213"/>
      <c r="AA295" s="213"/>
      <c r="AB295" s="213"/>
      <c r="AC295" s="213"/>
      <c r="AD295" s="213"/>
      <c r="AE295" s="213"/>
      <c r="AF295" s="213"/>
      <c r="AG295" s="213"/>
      <c r="AH295" s="213"/>
      <c r="AI295" s="213"/>
      <c r="AJ295" s="213"/>
      <c r="AK295" s="213"/>
      <c r="AL295" s="213"/>
    </row>
    <row r="296" ht="16.5" customHeight="1">
      <c r="A296" s="213"/>
      <c r="C296" s="234"/>
      <c r="D296" s="213"/>
      <c r="E296" s="213"/>
      <c r="F296" s="213"/>
      <c r="G296" s="213"/>
      <c r="I296" s="221"/>
      <c r="J296" s="213"/>
      <c r="K296" s="213"/>
      <c r="L296" s="213"/>
      <c r="M296" s="213"/>
      <c r="N296" s="213"/>
      <c r="O296" s="213"/>
      <c r="P296" s="213"/>
      <c r="Q296" s="213"/>
      <c r="R296" s="213"/>
      <c r="S296" s="213"/>
      <c r="T296" s="213"/>
      <c r="U296" s="213"/>
      <c r="V296" s="213"/>
      <c r="W296" s="213"/>
      <c r="X296" s="213"/>
      <c r="Y296" s="213"/>
      <c r="Z296" s="213"/>
      <c r="AA296" s="213"/>
      <c r="AB296" s="213"/>
      <c r="AC296" s="213"/>
      <c r="AD296" s="213"/>
      <c r="AE296" s="213"/>
      <c r="AF296" s="213"/>
      <c r="AG296" s="213"/>
      <c r="AH296" s="213"/>
      <c r="AI296" s="213"/>
      <c r="AJ296" s="213"/>
      <c r="AK296" s="213"/>
      <c r="AL296" s="213"/>
    </row>
    <row r="297" ht="16.5" customHeight="1">
      <c r="A297" s="213"/>
      <c r="C297" s="234"/>
      <c r="D297" s="213"/>
      <c r="E297" s="213"/>
      <c r="F297" s="213"/>
      <c r="G297" s="213"/>
      <c r="I297" s="221"/>
      <c r="J297" s="213"/>
      <c r="K297" s="213"/>
      <c r="L297" s="213"/>
      <c r="M297" s="213"/>
      <c r="N297" s="213"/>
      <c r="O297" s="213"/>
      <c r="P297" s="213"/>
      <c r="Q297" s="213"/>
      <c r="R297" s="213"/>
      <c r="S297" s="213"/>
      <c r="T297" s="213"/>
      <c r="U297" s="213"/>
      <c r="V297" s="213"/>
      <c r="W297" s="213"/>
      <c r="X297" s="213"/>
      <c r="Y297" s="213"/>
      <c r="Z297" s="213"/>
      <c r="AA297" s="213"/>
      <c r="AB297" s="213"/>
      <c r="AC297" s="213"/>
      <c r="AD297" s="213"/>
      <c r="AE297" s="213"/>
      <c r="AF297" s="213"/>
      <c r="AG297" s="213"/>
      <c r="AH297" s="213"/>
      <c r="AI297" s="213"/>
      <c r="AJ297" s="213"/>
      <c r="AK297" s="213"/>
      <c r="AL297" s="213"/>
    </row>
    <row r="298" ht="16.5" customHeight="1">
      <c r="A298" s="213"/>
      <c r="C298" s="234"/>
      <c r="D298" s="213"/>
      <c r="E298" s="213"/>
      <c r="F298" s="213"/>
      <c r="G298" s="213"/>
      <c r="I298" s="221"/>
      <c r="J298" s="213"/>
      <c r="K298" s="213"/>
      <c r="L298" s="213"/>
      <c r="M298" s="213"/>
      <c r="N298" s="213"/>
      <c r="O298" s="213"/>
      <c r="P298" s="213"/>
      <c r="Q298" s="213"/>
      <c r="R298" s="213"/>
      <c r="S298" s="213"/>
      <c r="T298" s="213"/>
      <c r="U298" s="213"/>
      <c r="V298" s="213"/>
      <c r="W298" s="213"/>
      <c r="X298" s="213"/>
      <c r="Y298" s="213"/>
      <c r="Z298" s="213"/>
      <c r="AA298" s="213"/>
      <c r="AB298" s="213"/>
      <c r="AC298" s="213"/>
      <c r="AD298" s="213"/>
      <c r="AE298" s="213"/>
      <c r="AF298" s="213"/>
      <c r="AG298" s="213"/>
      <c r="AH298" s="213"/>
      <c r="AI298" s="213"/>
      <c r="AJ298" s="213"/>
      <c r="AK298" s="213"/>
      <c r="AL298" s="213"/>
    </row>
    <row r="299" ht="16.5" customHeight="1">
      <c r="A299" s="213"/>
      <c r="C299" s="234"/>
      <c r="D299" s="213"/>
      <c r="E299" s="213"/>
      <c r="F299" s="213"/>
      <c r="G299" s="213"/>
      <c r="I299" s="221"/>
      <c r="J299" s="213"/>
      <c r="K299" s="213"/>
      <c r="L299" s="213"/>
      <c r="M299" s="213"/>
      <c r="N299" s="213"/>
      <c r="O299" s="213"/>
      <c r="P299" s="213"/>
      <c r="Q299" s="213"/>
      <c r="R299" s="213"/>
      <c r="S299" s="213"/>
      <c r="T299" s="213"/>
      <c r="U299" s="213"/>
      <c r="V299" s="213"/>
      <c r="W299" s="213"/>
      <c r="X299" s="213"/>
      <c r="Y299" s="213"/>
      <c r="Z299" s="213"/>
      <c r="AA299" s="213"/>
      <c r="AB299" s="213"/>
      <c r="AC299" s="213"/>
      <c r="AD299" s="213"/>
      <c r="AE299" s="213"/>
      <c r="AF299" s="213"/>
      <c r="AG299" s="213"/>
      <c r="AH299" s="213"/>
      <c r="AI299" s="213"/>
      <c r="AJ299" s="213"/>
      <c r="AK299" s="213"/>
      <c r="AL299" s="213"/>
    </row>
    <row r="300" ht="16.5" customHeight="1">
      <c r="A300" s="213"/>
      <c r="C300" s="234"/>
      <c r="D300" s="213"/>
      <c r="E300" s="213"/>
      <c r="F300" s="213"/>
      <c r="G300" s="213"/>
      <c r="I300" s="221"/>
      <c r="J300" s="213"/>
      <c r="K300" s="213"/>
      <c r="L300" s="213"/>
      <c r="M300" s="213"/>
      <c r="N300" s="213"/>
      <c r="O300" s="213"/>
      <c r="P300" s="213"/>
      <c r="Q300" s="213"/>
      <c r="R300" s="213"/>
      <c r="S300" s="213"/>
      <c r="T300" s="213"/>
      <c r="U300" s="213"/>
      <c r="V300" s="213"/>
      <c r="W300" s="213"/>
      <c r="X300" s="213"/>
      <c r="Y300" s="213"/>
      <c r="Z300" s="213"/>
      <c r="AA300" s="213"/>
      <c r="AB300" s="213"/>
      <c r="AC300" s="213"/>
      <c r="AD300" s="213"/>
      <c r="AE300" s="213"/>
      <c r="AF300" s="213"/>
      <c r="AG300" s="213"/>
      <c r="AH300" s="213"/>
      <c r="AI300" s="213"/>
      <c r="AJ300" s="213"/>
      <c r="AK300" s="213"/>
      <c r="AL300" s="213"/>
    </row>
    <row r="301" ht="16.5" customHeight="1">
      <c r="A301" s="213"/>
      <c r="C301" s="234"/>
      <c r="D301" s="213"/>
      <c r="E301" s="213"/>
      <c r="F301" s="213"/>
      <c r="G301" s="213"/>
      <c r="I301" s="221"/>
      <c r="J301" s="213"/>
      <c r="K301" s="213"/>
      <c r="L301" s="213"/>
      <c r="M301" s="213"/>
      <c r="N301" s="213"/>
      <c r="O301" s="213"/>
      <c r="P301" s="213"/>
      <c r="Q301" s="213"/>
      <c r="R301" s="213"/>
      <c r="S301" s="213"/>
      <c r="T301" s="213"/>
      <c r="U301" s="213"/>
      <c r="V301" s="213"/>
      <c r="W301" s="213"/>
      <c r="X301" s="213"/>
      <c r="Y301" s="213"/>
      <c r="Z301" s="213"/>
      <c r="AA301" s="213"/>
      <c r="AB301" s="213"/>
      <c r="AC301" s="213"/>
      <c r="AD301" s="213"/>
      <c r="AE301" s="213"/>
      <c r="AF301" s="213"/>
      <c r="AG301" s="213"/>
      <c r="AH301" s="213"/>
      <c r="AI301" s="213"/>
      <c r="AJ301" s="213"/>
      <c r="AK301" s="213"/>
      <c r="AL301" s="213"/>
    </row>
    <row r="302" ht="16.5" customHeight="1">
      <c r="A302" s="213"/>
      <c r="C302" s="234"/>
      <c r="D302" s="213"/>
      <c r="E302" s="213"/>
      <c r="F302" s="213"/>
      <c r="G302" s="213"/>
      <c r="I302" s="221"/>
      <c r="J302" s="213"/>
      <c r="K302" s="213"/>
      <c r="L302" s="213"/>
      <c r="M302" s="213"/>
      <c r="N302" s="213"/>
      <c r="O302" s="213"/>
      <c r="P302" s="213"/>
      <c r="Q302" s="213"/>
      <c r="R302" s="213"/>
      <c r="S302" s="213"/>
      <c r="T302" s="213"/>
      <c r="U302" s="213"/>
      <c r="V302" s="213"/>
      <c r="W302" s="213"/>
      <c r="X302" s="213"/>
      <c r="Y302" s="213"/>
      <c r="Z302" s="213"/>
      <c r="AA302" s="213"/>
      <c r="AB302" s="213"/>
      <c r="AC302" s="213"/>
      <c r="AD302" s="213"/>
      <c r="AE302" s="213"/>
      <c r="AF302" s="213"/>
      <c r="AG302" s="213"/>
      <c r="AH302" s="213"/>
      <c r="AI302" s="213"/>
      <c r="AJ302" s="213"/>
      <c r="AK302" s="213"/>
      <c r="AL302" s="213"/>
    </row>
    <row r="303" ht="16.5" customHeight="1">
      <c r="A303" s="213"/>
      <c r="C303" s="234"/>
      <c r="D303" s="213"/>
      <c r="E303" s="213"/>
      <c r="F303" s="213"/>
      <c r="G303" s="213"/>
      <c r="I303" s="221"/>
      <c r="J303" s="213"/>
      <c r="K303" s="213"/>
      <c r="L303" s="213"/>
      <c r="M303" s="213"/>
      <c r="N303" s="213"/>
      <c r="O303" s="213"/>
      <c r="P303" s="213"/>
      <c r="Q303" s="213"/>
      <c r="R303" s="213"/>
      <c r="S303" s="213"/>
      <c r="T303" s="213"/>
      <c r="U303" s="213"/>
      <c r="V303" s="213"/>
      <c r="W303" s="213"/>
      <c r="X303" s="213"/>
      <c r="Y303" s="213"/>
      <c r="Z303" s="213"/>
      <c r="AA303" s="213"/>
      <c r="AB303" s="213"/>
      <c r="AC303" s="213"/>
      <c r="AD303" s="213"/>
      <c r="AE303" s="213"/>
      <c r="AF303" s="213"/>
      <c r="AG303" s="213"/>
      <c r="AH303" s="213"/>
      <c r="AI303" s="213"/>
      <c r="AJ303" s="213"/>
      <c r="AK303" s="213"/>
      <c r="AL303" s="213"/>
    </row>
    <row r="304" ht="16.5" customHeight="1">
      <c r="A304" s="213"/>
      <c r="C304" s="234"/>
      <c r="D304" s="213"/>
      <c r="E304" s="213"/>
      <c r="F304" s="213"/>
      <c r="G304" s="213"/>
      <c r="I304" s="221"/>
      <c r="J304" s="213"/>
      <c r="K304" s="213"/>
      <c r="L304" s="213"/>
      <c r="M304" s="213"/>
      <c r="N304" s="213"/>
      <c r="O304" s="213"/>
      <c r="P304" s="213"/>
      <c r="Q304" s="213"/>
      <c r="R304" s="213"/>
      <c r="S304" s="213"/>
      <c r="T304" s="213"/>
      <c r="U304" s="213"/>
      <c r="V304" s="213"/>
      <c r="W304" s="213"/>
      <c r="X304" s="213"/>
      <c r="Y304" s="213"/>
      <c r="Z304" s="213"/>
      <c r="AA304" s="213"/>
      <c r="AB304" s="213"/>
      <c r="AC304" s="213"/>
      <c r="AD304" s="213"/>
      <c r="AE304" s="213"/>
      <c r="AF304" s="213"/>
      <c r="AG304" s="213"/>
      <c r="AH304" s="213"/>
      <c r="AI304" s="213"/>
      <c r="AJ304" s="213"/>
      <c r="AK304" s="213"/>
      <c r="AL304" s="213"/>
    </row>
    <row r="305" ht="16.5" customHeight="1">
      <c r="A305" s="213"/>
      <c r="C305" s="234"/>
      <c r="D305" s="213"/>
      <c r="E305" s="213"/>
      <c r="F305" s="213"/>
      <c r="G305" s="213"/>
      <c r="I305" s="221"/>
      <c r="J305" s="213"/>
      <c r="K305" s="213"/>
      <c r="L305" s="213"/>
      <c r="M305" s="213"/>
      <c r="N305" s="213"/>
      <c r="O305" s="213"/>
      <c r="P305" s="213"/>
      <c r="Q305" s="213"/>
      <c r="R305" s="213"/>
      <c r="S305" s="213"/>
      <c r="T305" s="213"/>
      <c r="U305" s="213"/>
      <c r="V305" s="213"/>
      <c r="W305" s="213"/>
      <c r="X305" s="213"/>
      <c r="Y305" s="213"/>
      <c r="Z305" s="213"/>
      <c r="AA305" s="213"/>
      <c r="AB305" s="213"/>
      <c r="AC305" s="213"/>
      <c r="AD305" s="213"/>
      <c r="AE305" s="213"/>
      <c r="AF305" s="213"/>
      <c r="AG305" s="213"/>
      <c r="AH305" s="213"/>
      <c r="AI305" s="213"/>
      <c r="AJ305" s="213"/>
      <c r="AK305" s="213"/>
      <c r="AL305" s="213"/>
    </row>
    <row r="306" ht="16.5" customHeight="1">
      <c r="A306" s="213"/>
      <c r="C306" s="234"/>
      <c r="D306" s="213"/>
      <c r="E306" s="213"/>
      <c r="F306" s="213"/>
      <c r="G306" s="213"/>
      <c r="I306" s="221"/>
      <c r="J306" s="213"/>
      <c r="K306" s="213"/>
      <c r="L306" s="213"/>
      <c r="M306" s="213"/>
      <c r="N306" s="213"/>
      <c r="O306" s="213"/>
      <c r="P306" s="213"/>
      <c r="Q306" s="213"/>
      <c r="R306" s="213"/>
      <c r="S306" s="213"/>
      <c r="T306" s="213"/>
      <c r="U306" s="213"/>
      <c r="V306" s="213"/>
      <c r="W306" s="213"/>
      <c r="X306" s="213"/>
      <c r="Y306" s="213"/>
      <c r="Z306" s="213"/>
      <c r="AA306" s="213"/>
      <c r="AB306" s="213"/>
      <c r="AC306" s="213"/>
      <c r="AD306" s="213"/>
      <c r="AE306" s="213"/>
      <c r="AF306" s="213"/>
      <c r="AG306" s="213"/>
      <c r="AH306" s="213"/>
      <c r="AI306" s="213"/>
      <c r="AJ306" s="213"/>
      <c r="AK306" s="213"/>
      <c r="AL306" s="213"/>
    </row>
    <row r="307" ht="16.5" customHeight="1">
      <c r="A307" s="213"/>
      <c r="C307" s="234"/>
      <c r="D307" s="213"/>
      <c r="E307" s="213"/>
      <c r="F307" s="213"/>
      <c r="G307" s="213"/>
      <c r="I307" s="221"/>
      <c r="J307" s="213"/>
      <c r="K307" s="213"/>
      <c r="L307" s="213"/>
      <c r="M307" s="213"/>
      <c r="N307" s="213"/>
      <c r="O307" s="213"/>
      <c r="P307" s="213"/>
      <c r="Q307" s="213"/>
      <c r="R307" s="213"/>
      <c r="S307" s="213"/>
      <c r="T307" s="213"/>
      <c r="U307" s="213"/>
      <c r="V307" s="213"/>
      <c r="W307" s="213"/>
      <c r="X307" s="213"/>
      <c r="Y307" s="213"/>
      <c r="Z307" s="213"/>
      <c r="AA307" s="213"/>
      <c r="AB307" s="213"/>
      <c r="AC307" s="213"/>
      <c r="AD307" s="213"/>
      <c r="AE307" s="213"/>
      <c r="AF307" s="213"/>
      <c r="AG307" s="213"/>
      <c r="AH307" s="213"/>
      <c r="AI307" s="213"/>
      <c r="AJ307" s="213"/>
      <c r="AK307" s="213"/>
      <c r="AL307" s="213"/>
    </row>
    <row r="308" ht="16.5" customHeight="1">
      <c r="A308" s="213"/>
      <c r="C308" s="234"/>
      <c r="D308" s="213"/>
      <c r="E308" s="213"/>
      <c r="F308" s="213"/>
      <c r="G308" s="213"/>
      <c r="I308" s="221"/>
      <c r="J308" s="213"/>
      <c r="K308" s="213"/>
      <c r="L308" s="213"/>
      <c r="M308" s="213"/>
      <c r="N308" s="213"/>
      <c r="O308" s="213"/>
      <c r="P308" s="213"/>
      <c r="Q308" s="213"/>
      <c r="R308" s="213"/>
      <c r="S308" s="213"/>
      <c r="T308" s="213"/>
      <c r="U308" s="213"/>
      <c r="V308" s="213"/>
      <c r="W308" s="213"/>
      <c r="X308" s="213"/>
      <c r="Y308" s="213"/>
      <c r="Z308" s="213"/>
      <c r="AA308" s="213"/>
      <c r="AB308" s="213"/>
      <c r="AC308" s="213"/>
      <c r="AD308" s="213"/>
      <c r="AE308" s="213"/>
      <c r="AF308" s="213"/>
      <c r="AG308" s="213"/>
      <c r="AH308" s="213"/>
      <c r="AI308" s="213"/>
      <c r="AJ308" s="213"/>
      <c r="AK308" s="213"/>
      <c r="AL308" s="213"/>
    </row>
    <row r="309" ht="16.5" customHeight="1">
      <c r="A309" s="213"/>
      <c r="C309" s="234"/>
      <c r="D309" s="213"/>
      <c r="E309" s="213"/>
      <c r="F309" s="213"/>
      <c r="G309" s="213"/>
      <c r="I309" s="221"/>
      <c r="J309" s="213"/>
      <c r="K309" s="213"/>
      <c r="L309" s="213"/>
      <c r="M309" s="213"/>
      <c r="N309" s="213"/>
      <c r="O309" s="213"/>
      <c r="P309" s="213"/>
      <c r="Q309" s="213"/>
      <c r="R309" s="213"/>
      <c r="S309" s="213"/>
      <c r="T309" s="213"/>
      <c r="U309" s="213"/>
      <c r="V309" s="213"/>
      <c r="W309" s="213"/>
      <c r="X309" s="213"/>
      <c r="Y309" s="213"/>
      <c r="Z309" s="213"/>
      <c r="AA309" s="213"/>
      <c r="AB309" s="213"/>
      <c r="AC309" s="213"/>
      <c r="AD309" s="213"/>
      <c r="AE309" s="213"/>
      <c r="AF309" s="213"/>
      <c r="AG309" s="213"/>
      <c r="AH309" s="213"/>
      <c r="AI309" s="213"/>
      <c r="AJ309" s="213"/>
      <c r="AK309" s="213"/>
      <c r="AL309" s="213"/>
    </row>
    <row r="310" ht="16.5" customHeight="1">
      <c r="A310" s="213"/>
      <c r="C310" s="234"/>
      <c r="D310" s="213"/>
      <c r="E310" s="213"/>
      <c r="F310" s="213"/>
      <c r="G310" s="213"/>
      <c r="I310" s="221"/>
      <c r="J310" s="213"/>
      <c r="K310" s="213"/>
      <c r="L310" s="213"/>
      <c r="M310" s="213"/>
      <c r="N310" s="213"/>
      <c r="O310" s="213"/>
      <c r="P310" s="213"/>
      <c r="Q310" s="213"/>
      <c r="R310" s="213"/>
      <c r="S310" s="213"/>
      <c r="T310" s="213"/>
      <c r="U310" s="213"/>
      <c r="V310" s="213"/>
      <c r="W310" s="213"/>
      <c r="X310" s="213"/>
      <c r="Y310" s="213"/>
      <c r="Z310" s="213"/>
      <c r="AA310" s="213"/>
      <c r="AB310" s="213"/>
      <c r="AC310" s="213"/>
      <c r="AD310" s="213"/>
      <c r="AE310" s="213"/>
      <c r="AF310" s="213"/>
      <c r="AG310" s="213"/>
      <c r="AH310" s="213"/>
      <c r="AI310" s="213"/>
      <c r="AJ310" s="213"/>
      <c r="AK310" s="213"/>
      <c r="AL310" s="213"/>
    </row>
    <row r="311" ht="16.5" customHeight="1">
      <c r="A311" s="213"/>
      <c r="C311" s="234"/>
      <c r="D311" s="213"/>
      <c r="E311" s="213"/>
      <c r="F311" s="213"/>
      <c r="G311" s="213"/>
      <c r="I311" s="221"/>
      <c r="J311" s="213"/>
      <c r="K311" s="213"/>
      <c r="L311" s="213"/>
      <c r="M311" s="213"/>
      <c r="N311" s="213"/>
      <c r="O311" s="213"/>
      <c r="P311" s="213"/>
      <c r="Q311" s="213"/>
      <c r="R311" s="213"/>
      <c r="S311" s="213"/>
      <c r="T311" s="213"/>
      <c r="U311" s="213"/>
      <c r="V311" s="213"/>
      <c r="W311" s="213"/>
      <c r="X311" s="213"/>
      <c r="Y311" s="213"/>
      <c r="Z311" s="213"/>
      <c r="AA311" s="213"/>
      <c r="AB311" s="213"/>
      <c r="AC311" s="213"/>
      <c r="AD311" s="213"/>
      <c r="AE311" s="213"/>
      <c r="AF311" s="213"/>
      <c r="AG311" s="213"/>
      <c r="AH311" s="213"/>
      <c r="AI311" s="213"/>
      <c r="AJ311" s="213"/>
      <c r="AK311" s="213"/>
      <c r="AL311" s="213"/>
    </row>
    <row r="312" ht="16.5" customHeight="1">
      <c r="A312" s="213"/>
      <c r="C312" s="234"/>
      <c r="D312" s="213"/>
      <c r="E312" s="213"/>
      <c r="F312" s="213"/>
      <c r="G312" s="213"/>
      <c r="I312" s="221"/>
      <c r="J312" s="213"/>
      <c r="K312" s="213"/>
      <c r="L312" s="213"/>
      <c r="M312" s="213"/>
      <c r="N312" s="213"/>
      <c r="O312" s="213"/>
      <c r="P312" s="213"/>
      <c r="Q312" s="213"/>
      <c r="R312" s="213"/>
      <c r="S312" s="213"/>
      <c r="T312" s="213"/>
      <c r="U312" s="213"/>
      <c r="V312" s="213"/>
      <c r="W312" s="213"/>
      <c r="X312" s="213"/>
      <c r="Y312" s="213"/>
      <c r="Z312" s="213"/>
      <c r="AA312" s="213"/>
      <c r="AB312" s="213"/>
      <c r="AC312" s="213"/>
      <c r="AD312" s="213"/>
      <c r="AE312" s="213"/>
      <c r="AF312" s="213"/>
      <c r="AG312" s="213"/>
      <c r="AH312" s="213"/>
      <c r="AI312" s="213"/>
      <c r="AJ312" s="213"/>
      <c r="AK312" s="213"/>
      <c r="AL312" s="213"/>
    </row>
    <row r="313" ht="16.5" customHeight="1">
      <c r="A313" s="213"/>
      <c r="C313" s="234"/>
      <c r="D313" s="213"/>
      <c r="E313" s="213"/>
      <c r="F313" s="213"/>
      <c r="G313" s="213"/>
      <c r="I313" s="221"/>
      <c r="J313" s="213"/>
      <c r="K313" s="213"/>
      <c r="L313" s="213"/>
      <c r="M313" s="213"/>
      <c r="N313" s="213"/>
      <c r="O313" s="213"/>
      <c r="P313" s="213"/>
      <c r="Q313" s="213"/>
      <c r="R313" s="213"/>
      <c r="S313" s="213"/>
      <c r="T313" s="213"/>
      <c r="U313" s="213"/>
      <c r="V313" s="213"/>
      <c r="W313" s="213"/>
      <c r="X313" s="213"/>
      <c r="Y313" s="213"/>
      <c r="Z313" s="213"/>
      <c r="AA313" s="213"/>
      <c r="AB313" s="213"/>
      <c r="AC313" s="213"/>
      <c r="AD313" s="213"/>
      <c r="AE313" s="213"/>
      <c r="AF313" s="213"/>
      <c r="AG313" s="213"/>
      <c r="AH313" s="213"/>
      <c r="AI313" s="213"/>
      <c r="AJ313" s="213"/>
      <c r="AK313" s="213"/>
      <c r="AL313" s="213"/>
    </row>
    <row r="314" ht="16.5" customHeight="1">
      <c r="A314" s="213"/>
      <c r="C314" s="234"/>
      <c r="D314" s="213"/>
      <c r="E314" s="213"/>
      <c r="F314" s="213"/>
      <c r="G314" s="213"/>
      <c r="I314" s="221"/>
      <c r="J314" s="213"/>
      <c r="K314" s="213"/>
      <c r="L314" s="213"/>
      <c r="M314" s="213"/>
      <c r="N314" s="213"/>
      <c r="O314" s="213"/>
      <c r="P314" s="213"/>
      <c r="Q314" s="213"/>
      <c r="R314" s="213"/>
      <c r="S314" s="213"/>
      <c r="T314" s="213"/>
      <c r="U314" s="213"/>
      <c r="V314" s="213"/>
      <c r="W314" s="213"/>
      <c r="X314" s="213"/>
      <c r="Y314" s="213"/>
      <c r="Z314" s="213"/>
      <c r="AA314" s="213"/>
      <c r="AB314" s="213"/>
      <c r="AC314" s="213"/>
      <c r="AD314" s="213"/>
      <c r="AE314" s="213"/>
      <c r="AF314" s="213"/>
      <c r="AG314" s="213"/>
      <c r="AH314" s="213"/>
      <c r="AI314" s="213"/>
      <c r="AJ314" s="213"/>
      <c r="AK314" s="213"/>
      <c r="AL314" s="213"/>
    </row>
    <row r="315" ht="16.5" customHeight="1">
      <c r="A315" s="213"/>
      <c r="C315" s="234"/>
      <c r="D315" s="213"/>
      <c r="E315" s="213"/>
      <c r="F315" s="213"/>
      <c r="G315" s="213"/>
      <c r="I315" s="221"/>
      <c r="J315" s="213"/>
      <c r="K315" s="213"/>
      <c r="L315" s="213"/>
      <c r="M315" s="213"/>
      <c r="N315" s="213"/>
      <c r="O315" s="213"/>
      <c r="P315" s="213"/>
      <c r="Q315" s="213"/>
      <c r="R315" s="213"/>
      <c r="S315" s="213"/>
      <c r="T315" s="213"/>
      <c r="U315" s="213"/>
      <c r="V315" s="213"/>
      <c r="W315" s="213"/>
      <c r="X315" s="213"/>
      <c r="Y315" s="213"/>
      <c r="Z315" s="213"/>
      <c r="AA315" s="213"/>
      <c r="AB315" s="213"/>
      <c r="AC315" s="213"/>
      <c r="AD315" s="213"/>
      <c r="AE315" s="213"/>
      <c r="AF315" s="213"/>
      <c r="AG315" s="213"/>
      <c r="AH315" s="213"/>
      <c r="AI315" s="213"/>
      <c r="AJ315" s="213"/>
      <c r="AK315" s="213"/>
      <c r="AL315" s="213"/>
    </row>
    <row r="316" ht="16.5" customHeight="1">
      <c r="A316" s="213"/>
      <c r="C316" s="234"/>
      <c r="D316" s="213"/>
      <c r="E316" s="213"/>
      <c r="F316" s="213"/>
      <c r="G316" s="213"/>
      <c r="I316" s="221"/>
      <c r="J316" s="213"/>
      <c r="K316" s="213"/>
      <c r="L316" s="213"/>
      <c r="M316" s="213"/>
      <c r="N316" s="213"/>
      <c r="O316" s="213"/>
      <c r="P316" s="213"/>
      <c r="Q316" s="213"/>
      <c r="R316" s="213"/>
      <c r="S316" s="213"/>
      <c r="T316" s="213"/>
      <c r="U316" s="213"/>
      <c r="V316" s="213"/>
      <c r="W316" s="213"/>
      <c r="X316" s="213"/>
      <c r="Y316" s="213"/>
      <c r="Z316" s="213"/>
      <c r="AA316" s="213"/>
      <c r="AB316" s="213"/>
      <c r="AC316" s="213"/>
      <c r="AD316" s="213"/>
      <c r="AE316" s="213"/>
      <c r="AF316" s="213"/>
      <c r="AG316" s="213"/>
      <c r="AH316" s="213"/>
      <c r="AI316" s="213"/>
      <c r="AJ316" s="213"/>
      <c r="AK316" s="213"/>
      <c r="AL316" s="213"/>
    </row>
    <row r="317" ht="16.5" customHeight="1">
      <c r="A317" s="213"/>
      <c r="C317" s="234"/>
      <c r="D317" s="213"/>
      <c r="E317" s="213"/>
      <c r="F317" s="213"/>
      <c r="G317" s="213"/>
      <c r="I317" s="221"/>
      <c r="J317" s="213"/>
      <c r="K317" s="213"/>
      <c r="L317" s="213"/>
      <c r="M317" s="213"/>
      <c r="N317" s="213"/>
      <c r="O317" s="213"/>
      <c r="P317" s="213"/>
      <c r="Q317" s="213"/>
      <c r="R317" s="213"/>
      <c r="S317" s="213"/>
      <c r="T317" s="213"/>
      <c r="U317" s="213"/>
      <c r="V317" s="213"/>
      <c r="W317" s="213"/>
      <c r="X317" s="213"/>
      <c r="Y317" s="213"/>
      <c r="Z317" s="213"/>
      <c r="AA317" s="213"/>
      <c r="AB317" s="213"/>
      <c r="AC317" s="213"/>
      <c r="AD317" s="213"/>
      <c r="AE317" s="213"/>
      <c r="AF317" s="213"/>
      <c r="AG317" s="213"/>
      <c r="AH317" s="213"/>
      <c r="AI317" s="213"/>
      <c r="AJ317" s="213"/>
      <c r="AK317" s="213"/>
      <c r="AL317" s="213"/>
    </row>
    <row r="318" ht="16.5" customHeight="1">
      <c r="A318" s="213"/>
      <c r="C318" s="234"/>
      <c r="D318" s="213"/>
      <c r="E318" s="213"/>
      <c r="F318" s="213"/>
      <c r="G318" s="213"/>
      <c r="I318" s="221"/>
      <c r="J318" s="213"/>
      <c r="K318" s="213"/>
      <c r="L318" s="213"/>
      <c r="M318" s="213"/>
      <c r="N318" s="213"/>
      <c r="O318" s="213"/>
      <c r="P318" s="213"/>
      <c r="Q318" s="213"/>
      <c r="R318" s="213"/>
      <c r="S318" s="213"/>
      <c r="T318" s="213"/>
      <c r="U318" s="213"/>
      <c r="V318" s="213"/>
      <c r="W318" s="213"/>
      <c r="X318" s="213"/>
      <c r="Y318" s="213"/>
      <c r="Z318" s="213"/>
      <c r="AA318" s="213"/>
      <c r="AB318" s="213"/>
      <c r="AC318" s="213"/>
      <c r="AD318" s="213"/>
      <c r="AE318" s="213"/>
      <c r="AF318" s="213"/>
      <c r="AG318" s="213"/>
      <c r="AH318" s="213"/>
      <c r="AI318" s="213"/>
      <c r="AJ318" s="213"/>
      <c r="AK318" s="213"/>
      <c r="AL318" s="213"/>
    </row>
    <row r="319" ht="16.5" customHeight="1">
      <c r="A319" s="213"/>
      <c r="C319" s="234"/>
      <c r="D319" s="213"/>
      <c r="E319" s="213"/>
      <c r="F319" s="213"/>
      <c r="G319" s="213"/>
      <c r="I319" s="221"/>
      <c r="J319" s="213"/>
      <c r="K319" s="213"/>
      <c r="L319" s="213"/>
      <c r="M319" s="213"/>
      <c r="N319" s="213"/>
      <c r="O319" s="213"/>
      <c r="P319" s="213"/>
      <c r="Q319" s="213"/>
      <c r="R319" s="213"/>
      <c r="S319" s="213"/>
      <c r="T319" s="213"/>
      <c r="U319" s="213"/>
      <c r="V319" s="213"/>
      <c r="W319" s="213"/>
      <c r="X319" s="213"/>
      <c r="Y319" s="213"/>
      <c r="Z319" s="213"/>
      <c r="AA319" s="213"/>
      <c r="AB319" s="213"/>
      <c r="AC319" s="213"/>
      <c r="AD319" s="213"/>
      <c r="AE319" s="213"/>
      <c r="AF319" s="213"/>
      <c r="AG319" s="213"/>
      <c r="AH319" s="213"/>
      <c r="AI319" s="213"/>
      <c r="AJ319" s="213"/>
      <c r="AK319" s="213"/>
      <c r="AL319" s="213"/>
    </row>
    <row r="320" ht="16.5" customHeight="1">
      <c r="A320" s="213"/>
      <c r="C320" s="234"/>
      <c r="D320" s="213"/>
      <c r="E320" s="213"/>
      <c r="F320" s="213"/>
      <c r="G320" s="213"/>
      <c r="I320" s="221"/>
      <c r="J320" s="213"/>
      <c r="K320" s="213"/>
      <c r="L320" s="213"/>
      <c r="M320" s="213"/>
      <c r="N320" s="213"/>
      <c r="O320" s="213"/>
      <c r="P320" s="213"/>
      <c r="Q320" s="213"/>
      <c r="R320" s="213"/>
      <c r="S320" s="213"/>
      <c r="T320" s="213"/>
      <c r="U320" s="213"/>
      <c r="V320" s="213"/>
      <c r="W320" s="213"/>
      <c r="X320" s="213"/>
      <c r="Y320" s="213"/>
      <c r="Z320" s="213"/>
      <c r="AA320" s="213"/>
      <c r="AB320" s="213"/>
      <c r="AC320" s="213"/>
      <c r="AD320" s="213"/>
      <c r="AE320" s="213"/>
      <c r="AF320" s="213"/>
      <c r="AG320" s="213"/>
      <c r="AH320" s="213"/>
      <c r="AI320" s="213"/>
      <c r="AJ320" s="213"/>
      <c r="AK320" s="213"/>
      <c r="AL320" s="213"/>
    </row>
    <row r="321" ht="16.5" customHeight="1">
      <c r="A321" s="213"/>
      <c r="C321" s="234"/>
      <c r="D321" s="213"/>
      <c r="E321" s="213"/>
      <c r="F321" s="213"/>
      <c r="G321" s="213"/>
      <c r="I321" s="221"/>
      <c r="J321" s="213"/>
      <c r="K321" s="213"/>
      <c r="L321" s="213"/>
      <c r="M321" s="213"/>
      <c r="N321" s="213"/>
      <c r="O321" s="213"/>
      <c r="P321" s="213"/>
      <c r="Q321" s="213"/>
      <c r="R321" s="213"/>
      <c r="S321" s="213"/>
      <c r="T321" s="213"/>
      <c r="U321" s="213"/>
      <c r="V321" s="213"/>
      <c r="W321" s="213"/>
      <c r="X321" s="213"/>
      <c r="Y321" s="213"/>
      <c r="Z321" s="213"/>
      <c r="AA321" s="213"/>
      <c r="AB321" s="213"/>
      <c r="AC321" s="213"/>
      <c r="AD321" s="213"/>
      <c r="AE321" s="213"/>
      <c r="AF321" s="213"/>
      <c r="AG321" s="213"/>
      <c r="AH321" s="213"/>
      <c r="AI321" s="213"/>
      <c r="AJ321" s="213"/>
      <c r="AK321" s="213"/>
      <c r="AL321" s="213"/>
    </row>
    <row r="322" ht="16.5" customHeight="1">
      <c r="A322" s="213"/>
      <c r="C322" s="234"/>
      <c r="D322" s="213"/>
      <c r="E322" s="213"/>
      <c r="F322" s="213"/>
      <c r="G322" s="213"/>
      <c r="I322" s="221"/>
      <c r="J322" s="213"/>
      <c r="K322" s="213"/>
      <c r="L322" s="213"/>
      <c r="M322" s="213"/>
      <c r="N322" s="213"/>
      <c r="O322" s="213"/>
      <c r="P322" s="213"/>
      <c r="Q322" s="213"/>
      <c r="R322" s="213"/>
      <c r="S322" s="213"/>
      <c r="T322" s="213"/>
      <c r="U322" s="213"/>
      <c r="V322" s="213"/>
      <c r="W322" s="213"/>
      <c r="X322" s="213"/>
      <c r="Y322" s="213"/>
      <c r="Z322" s="213"/>
      <c r="AA322" s="213"/>
      <c r="AB322" s="213"/>
      <c r="AC322" s="213"/>
      <c r="AD322" s="213"/>
      <c r="AE322" s="213"/>
      <c r="AF322" s="213"/>
      <c r="AG322" s="213"/>
      <c r="AH322" s="213"/>
      <c r="AI322" s="213"/>
      <c r="AJ322" s="213"/>
      <c r="AK322" s="213"/>
      <c r="AL322" s="213"/>
    </row>
    <row r="323" ht="16.5" customHeight="1">
      <c r="A323" s="213"/>
      <c r="C323" s="234"/>
      <c r="D323" s="213"/>
      <c r="E323" s="213"/>
      <c r="F323" s="213"/>
      <c r="G323" s="213"/>
      <c r="I323" s="221"/>
      <c r="J323" s="213"/>
      <c r="K323" s="213"/>
      <c r="L323" s="213"/>
      <c r="M323" s="213"/>
      <c r="N323" s="213"/>
      <c r="O323" s="213"/>
      <c r="P323" s="213"/>
      <c r="Q323" s="213"/>
      <c r="R323" s="213"/>
      <c r="S323" s="213"/>
      <c r="T323" s="213"/>
      <c r="U323" s="213"/>
      <c r="V323" s="213"/>
      <c r="W323" s="213"/>
      <c r="X323" s="213"/>
      <c r="Y323" s="213"/>
      <c r="Z323" s="213"/>
      <c r="AA323" s="213"/>
      <c r="AB323" s="213"/>
      <c r="AC323" s="213"/>
      <c r="AD323" s="213"/>
      <c r="AE323" s="213"/>
      <c r="AF323" s="213"/>
      <c r="AG323" s="213"/>
      <c r="AH323" s="213"/>
      <c r="AI323" s="213"/>
      <c r="AJ323" s="213"/>
      <c r="AK323" s="213"/>
      <c r="AL323" s="213"/>
    </row>
    <row r="324" ht="16.5" customHeight="1">
      <c r="A324" s="213"/>
      <c r="C324" s="234"/>
      <c r="D324" s="213"/>
      <c r="E324" s="213"/>
      <c r="F324" s="213"/>
      <c r="G324" s="213"/>
      <c r="I324" s="221"/>
      <c r="J324" s="213"/>
      <c r="K324" s="213"/>
      <c r="L324" s="213"/>
      <c r="M324" s="213"/>
      <c r="N324" s="213"/>
      <c r="O324" s="213"/>
      <c r="P324" s="213"/>
      <c r="Q324" s="213"/>
      <c r="R324" s="213"/>
      <c r="S324" s="213"/>
      <c r="T324" s="213"/>
      <c r="U324" s="213"/>
      <c r="V324" s="213"/>
      <c r="W324" s="213"/>
      <c r="X324" s="213"/>
      <c r="Y324" s="213"/>
      <c r="Z324" s="213"/>
      <c r="AA324" s="213"/>
      <c r="AB324" s="213"/>
      <c r="AC324" s="213"/>
      <c r="AD324" s="213"/>
      <c r="AE324" s="213"/>
      <c r="AF324" s="213"/>
      <c r="AG324" s="213"/>
      <c r="AH324" s="213"/>
      <c r="AI324" s="213"/>
      <c r="AJ324" s="213"/>
      <c r="AK324" s="213"/>
      <c r="AL324" s="213"/>
    </row>
    <row r="325" ht="16.5" customHeight="1">
      <c r="A325" s="213"/>
      <c r="C325" s="234"/>
      <c r="D325" s="213"/>
      <c r="E325" s="213"/>
      <c r="F325" s="213"/>
      <c r="G325" s="213"/>
      <c r="I325" s="221"/>
      <c r="J325" s="213"/>
      <c r="K325" s="213"/>
      <c r="L325" s="213"/>
      <c r="M325" s="213"/>
      <c r="N325" s="213"/>
      <c r="O325" s="213"/>
      <c r="P325" s="213"/>
      <c r="Q325" s="213"/>
      <c r="R325" s="213"/>
      <c r="S325" s="213"/>
      <c r="T325" s="213"/>
      <c r="U325" s="213"/>
      <c r="V325" s="213"/>
      <c r="W325" s="213"/>
      <c r="X325" s="213"/>
      <c r="Y325" s="213"/>
      <c r="Z325" s="213"/>
      <c r="AA325" s="213"/>
      <c r="AB325" s="213"/>
      <c r="AC325" s="213"/>
      <c r="AD325" s="213"/>
      <c r="AE325" s="213"/>
      <c r="AF325" s="213"/>
      <c r="AG325" s="213"/>
      <c r="AH325" s="213"/>
      <c r="AI325" s="213"/>
      <c r="AJ325" s="213"/>
      <c r="AK325" s="213"/>
      <c r="AL325" s="213"/>
    </row>
    <row r="326" ht="16.5" customHeight="1">
      <c r="A326" s="213"/>
      <c r="C326" s="234"/>
      <c r="D326" s="213"/>
      <c r="E326" s="213"/>
      <c r="F326" s="213"/>
      <c r="G326" s="213"/>
      <c r="I326" s="221"/>
      <c r="J326" s="213"/>
      <c r="K326" s="213"/>
      <c r="L326" s="213"/>
      <c r="M326" s="213"/>
      <c r="N326" s="213"/>
      <c r="O326" s="213"/>
      <c r="P326" s="213"/>
      <c r="Q326" s="213"/>
      <c r="R326" s="213"/>
      <c r="S326" s="213"/>
      <c r="T326" s="213"/>
      <c r="U326" s="213"/>
      <c r="V326" s="213"/>
      <c r="W326" s="213"/>
      <c r="X326" s="213"/>
      <c r="Y326" s="213"/>
      <c r="Z326" s="213"/>
      <c r="AA326" s="213"/>
      <c r="AB326" s="213"/>
      <c r="AC326" s="213"/>
      <c r="AD326" s="213"/>
      <c r="AE326" s="213"/>
      <c r="AF326" s="213"/>
      <c r="AG326" s="213"/>
      <c r="AH326" s="213"/>
      <c r="AI326" s="213"/>
      <c r="AJ326" s="213"/>
      <c r="AK326" s="213"/>
      <c r="AL326" s="213"/>
    </row>
    <row r="327" ht="16.5" customHeight="1">
      <c r="A327" s="213"/>
      <c r="C327" s="234"/>
      <c r="D327" s="213"/>
      <c r="E327" s="213"/>
      <c r="F327" s="213"/>
      <c r="G327" s="213"/>
      <c r="I327" s="221"/>
      <c r="J327" s="213"/>
      <c r="K327" s="213"/>
      <c r="L327" s="213"/>
      <c r="M327" s="213"/>
      <c r="N327" s="213"/>
      <c r="O327" s="213"/>
      <c r="P327" s="213"/>
      <c r="Q327" s="213"/>
      <c r="R327" s="213"/>
      <c r="S327" s="213"/>
      <c r="T327" s="213"/>
      <c r="U327" s="213"/>
      <c r="V327" s="213"/>
      <c r="W327" s="213"/>
      <c r="X327" s="213"/>
      <c r="Y327" s="213"/>
      <c r="Z327" s="213"/>
      <c r="AA327" s="213"/>
      <c r="AB327" s="213"/>
      <c r="AC327" s="213"/>
      <c r="AD327" s="213"/>
      <c r="AE327" s="213"/>
      <c r="AF327" s="213"/>
      <c r="AG327" s="213"/>
      <c r="AH327" s="213"/>
      <c r="AI327" s="213"/>
      <c r="AJ327" s="213"/>
      <c r="AK327" s="213"/>
      <c r="AL327" s="213"/>
    </row>
    <row r="328" ht="16.5" customHeight="1">
      <c r="A328" s="213"/>
      <c r="C328" s="234"/>
      <c r="D328" s="213"/>
      <c r="E328" s="213"/>
      <c r="F328" s="213"/>
      <c r="G328" s="213"/>
      <c r="I328" s="221"/>
      <c r="J328" s="213"/>
      <c r="K328" s="213"/>
      <c r="L328" s="213"/>
      <c r="M328" s="213"/>
      <c r="N328" s="213"/>
      <c r="O328" s="213"/>
      <c r="P328" s="213"/>
      <c r="Q328" s="213"/>
      <c r="R328" s="213"/>
      <c r="S328" s="213"/>
      <c r="T328" s="213"/>
      <c r="U328" s="213"/>
      <c r="V328" s="213"/>
      <c r="W328" s="213"/>
      <c r="X328" s="213"/>
      <c r="Y328" s="213"/>
      <c r="Z328" s="213"/>
      <c r="AA328" s="213"/>
      <c r="AB328" s="213"/>
      <c r="AC328" s="213"/>
      <c r="AD328" s="213"/>
      <c r="AE328" s="213"/>
      <c r="AF328" s="213"/>
      <c r="AG328" s="213"/>
      <c r="AH328" s="213"/>
      <c r="AI328" s="213"/>
      <c r="AJ328" s="213"/>
      <c r="AK328" s="213"/>
      <c r="AL328" s="213"/>
    </row>
    <row r="329" ht="16.5" customHeight="1">
      <c r="A329" s="213"/>
      <c r="C329" s="234"/>
      <c r="D329" s="213"/>
      <c r="E329" s="213"/>
      <c r="F329" s="213"/>
      <c r="G329" s="213"/>
      <c r="I329" s="221"/>
      <c r="J329" s="213"/>
      <c r="K329" s="213"/>
      <c r="L329" s="213"/>
      <c r="M329" s="213"/>
      <c r="N329" s="213"/>
      <c r="O329" s="213"/>
      <c r="P329" s="213"/>
      <c r="Q329" s="213"/>
      <c r="R329" s="213"/>
      <c r="S329" s="213"/>
      <c r="T329" s="213"/>
      <c r="U329" s="213"/>
      <c r="V329" s="213"/>
      <c r="W329" s="213"/>
      <c r="X329" s="213"/>
      <c r="Y329" s="213"/>
      <c r="Z329" s="213"/>
      <c r="AA329" s="213"/>
      <c r="AB329" s="213"/>
      <c r="AC329" s="213"/>
      <c r="AD329" s="213"/>
      <c r="AE329" s="213"/>
      <c r="AF329" s="213"/>
      <c r="AG329" s="213"/>
      <c r="AH329" s="213"/>
      <c r="AI329" s="213"/>
      <c r="AJ329" s="213"/>
      <c r="AK329" s="213"/>
      <c r="AL329" s="213"/>
    </row>
    <row r="330" ht="16.5" customHeight="1">
      <c r="A330" s="213"/>
      <c r="C330" s="234"/>
      <c r="D330" s="213"/>
      <c r="E330" s="213"/>
      <c r="F330" s="213"/>
      <c r="G330" s="213"/>
      <c r="I330" s="221"/>
      <c r="J330" s="213"/>
      <c r="K330" s="213"/>
      <c r="L330" s="213"/>
      <c r="M330" s="213"/>
      <c r="N330" s="213"/>
      <c r="O330" s="213"/>
      <c r="P330" s="213"/>
      <c r="Q330" s="213"/>
      <c r="R330" s="213"/>
      <c r="S330" s="213"/>
      <c r="T330" s="213"/>
      <c r="U330" s="213"/>
      <c r="V330" s="213"/>
      <c r="W330" s="213"/>
      <c r="X330" s="213"/>
      <c r="Y330" s="213"/>
      <c r="Z330" s="213"/>
      <c r="AA330" s="213"/>
      <c r="AB330" s="213"/>
      <c r="AC330" s="213"/>
      <c r="AD330" s="213"/>
      <c r="AE330" s="213"/>
      <c r="AF330" s="213"/>
      <c r="AG330" s="213"/>
      <c r="AH330" s="213"/>
      <c r="AI330" s="213"/>
      <c r="AJ330" s="213"/>
      <c r="AK330" s="213"/>
      <c r="AL330" s="213"/>
    </row>
    <row r="331" ht="16.5" customHeight="1">
      <c r="A331" s="213"/>
      <c r="C331" s="234"/>
      <c r="D331" s="213"/>
      <c r="E331" s="213"/>
      <c r="F331" s="213"/>
      <c r="G331" s="213"/>
      <c r="I331" s="221"/>
      <c r="J331" s="213"/>
      <c r="K331" s="213"/>
      <c r="L331" s="213"/>
      <c r="M331" s="213"/>
      <c r="N331" s="213"/>
      <c r="O331" s="213"/>
      <c r="P331" s="213"/>
      <c r="Q331" s="213"/>
      <c r="R331" s="213"/>
      <c r="S331" s="213"/>
      <c r="T331" s="213"/>
      <c r="U331" s="213"/>
      <c r="V331" s="213"/>
      <c r="W331" s="213"/>
      <c r="X331" s="213"/>
      <c r="Y331" s="213"/>
      <c r="Z331" s="213"/>
      <c r="AA331" s="213"/>
      <c r="AB331" s="213"/>
      <c r="AC331" s="213"/>
      <c r="AD331" s="213"/>
      <c r="AE331" s="213"/>
      <c r="AF331" s="213"/>
      <c r="AG331" s="213"/>
      <c r="AH331" s="213"/>
      <c r="AI331" s="213"/>
      <c r="AJ331" s="213"/>
      <c r="AK331" s="213"/>
      <c r="AL331" s="213"/>
    </row>
    <row r="332" ht="16.5" customHeight="1">
      <c r="A332" s="213"/>
      <c r="C332" s="234"/>
      <c r="D332" s="213"/>
      <c r="E332" s="213"/>
      <c r="F332" s="213"/>
      <c r="G332" s="213"/>
      <c r="I332" s="221"/>
      <c r="J332" s="213"/>
      <c r="K332" s="213"/>
      <c r="L332" s="213"/>
      <c r="M332" s="213"/>
      <c r="N332" s="213"/>
      <c r="O332" s="213"/>
      <c r="P332" s="213"/>
      <c r="Q332" s="213"/>
      <c r="R332" s="213"/>
      <c r="S332" s="213"/>
      <c r="T332" s="213"/>
      <c r="U332" s="213"/>
      <c r="V332" s="213"/>
      <c r="W332" s="213"/>
      <c r="X332" s="213"/>
      <c r="Y332" s="213"/>
      <c r="Z332" s="213"/>
      <c r="AA332" s="213"/>
      <c r="AB332" s="213"/>
      <c r="AC332" s="213"/>
      <c r="AD332" s="213"/>
      <c r="AE332" s="213"/>
      <c r="AF332" s="213"/>
      <c r="AG332" s="213"/>
      <c r="AH332" s="213"/>
      <c r="AI332" s="213"/>
      <c r="AJ332" s="213"/>
      <c r="AK332" s="213"/>
      <c r="AL332" s="213"/>
    </row>
    <row r="333" ht="16.5" customHeight="1">
      <c r="A333" s="213"/>
      <c r="C333" s="234"/>
      <c r="D333" s="213"/>
      <c r="E333" s="213"/>
      <c r="F333" s="213"/>
      <c r="G333" s="213"/>
      <c r="I333" s="221"/>
      <c r="J333" s="213"/>
      <c r="K333" s="213"/>
      <c r="L333" s="213"/>
      <c r="M333" s="213"/>
      <c r="N333" s="213"/>
      <c r="O333" s="213"/>
      <c r="P333" s="213"/>
      <c r="Q333" s="213"/>
      <c r="R333" s="213"/>
      <c r="S333" s="213"/>
      <c r="T333" s="213"/>
      <c r="U333" s="213"/>
      <c r="V333" s="213"/>
      <c r="W333" s="213"/>
      <c r="X333" s="213"/>
      <c r="Y333" s="213"/>
      <c r="Z333" s="213"/>
      <c r="AA333" s="213"/>
      <c r="AB333" s="213"/>
      <c r="AC333" s="213"/>
      <c r="AD333" s="213"/>
      <c r="AE333" s="213"/>
      <c r="AF333" s="213"/>
      <c r="AG333" s="213"/>
      <c r="AH333" s="213"/>
      <c r="AI333" s="213"/>
      <c r="AJ333" s="213"/>
      <c r="AK333" s="213"/>
      <c r="AL333" s="213"/>
    </row>
    <row r="334" ht="16.5" customHeight="1">
      <c r="A334" s="213"/>
      <c r="C334" s="234"/>
      <c r="D334" s="213"/>
      <c r="E334" s="213"/>
      <c r="F334" s="213"/>
      <c r="G334" s="213"/>
      <c r="I334" s="221"/>
      <c r="J334" s="213"/>
      <c r="K334" s="213"/>
      <c r="L334" s="213"/>
      <c r="M334" s="213"/>
      <c r="N334" s="213"/>
      <c r="O334" s="213"/>
      <c r="P334" s="213"/>
      <c r="Q334" s="213"/>
      <c r="R334" s="213"/>
      <c r="S334" s="213"/>
      <c r="T334" s="213"/>
      <c r="U334" s="213"/>
      <c r="V334" s="213"/>
      <c r="W334" s="213"/>
      <c r="X334" s="213"/>
      <c r="Y334" s="213"/>
      <c r="Z334" s="213"/>
      <c r="AA334" s="213"/>
      <c r="AB334" s="213"/>
      <c r="AC334" s="213"/>
      <c r="AD334" s="213"/>
      <c r="AE334" s="213"/>
      <c r="AF334" s="213"/>
      <c r="AG334" s="213"/>
      <c r="AH334" s="213"/>
      <c r="AI334" s="213"/>
      <c r="AJ334" s="213"/>
      <c r="AK334" s="213"/>
      <c r="AL334" s="213"/>
    </row>
    <row r="335" ht="16.5" customHeight="1">
      <c r="A335" s="213"/>
      <c r="C335" s="234"/>
      <c r="D335" s="213"/>
      <c r="E335" s="213"/>
      <c r="F335" s="213"/>
      <c r="G335" s="213"/>
      <c r="I335" s="221"/>
      <c r="J335" s="213"/>
      <c r="K335" s="213"/>
      <c r="L335" s="213"/>
      <c r="M335" s="213"/>
      <c r="N335" s="213"/>
      <c r="O335" s="213"/>
      <c r="P335" s="213"/>
      <c r="Q335" s="213"/>
      <c r="R335" s="213"/>
      <c r="S335" s="213"/>
      <c r="T335" s="213"/>
      <c r="U335" s="213"/>
      <c r="V335" s="213"/>
      <c r="W335" s="213"/>
      <c r="X335" s="213"/>
      <c r="Y335" s="213"/>
      <c r="Z335" s="213"/>
      <c r="AA335" s="213"/>
      <c r="AB335" s="213"/>
      <c r="AC335" s="213"/>
      <c r="AD335" s="213"/>
      <c r="AE335" s="213"/>
      <c r="AF335" s="213"/>
      <c r="AG335" s="213"/>
      <c r="AH335" s="213"/>
      <c r="AI335" s="213"/>
      <c r="AJ335" s="213"/>
      <c r="AK335" s="213"/>
      <c r="AL335" s="213"/>
    </row>
    <row r="336" ht="16.5" customHeight="1">
      <c r="A336" s="213"/>
      <c r="C336" s="234"/>
      <c r="D336" s="213"/>
      <c r="E336" s="213"/>
      <c r="F336" s="213"/>
      <c r="G336" s="213"/>
      <c r="I336" s="221"/>
      <c r="J336" s="213"/>
      <c r="K336" s="213"/>
      <c r="L336" s="213"/>
      <c r="M336" s="213"/>
      <c r="N336" s="213"/>
      <c r="O336" s="213"/>
      <c r="P336" s="213"/>
      <c r="Q336" s="213"/>
      <c r="R336" s="213"/>
      <c r="S336" s="213"/>
      <c r="T336" s="213"/>
      <c r="U336" s="213"/>
      <c r="V336" s="213"/>
      <c r="W336" s="213"/>
      <c r="X336" s="213"/>
      <c r="Y336" s="213"/>
      <c r="Z336" s="213"/>
      <c r="AA336" s="213"/>
      <c r="AB336" s="213"/>
      <c r="AC336" s="213"/>
      <c r="AD336" s="213"/>
      <c r="AE336" s="213"/>
      <c r="AF336" s="213"/>
      <c r="AG336" s="213"/>
      <c r="AH336" s="213"/>
      <c r="AI336" s="213"/>
      <c r="AJ336" s="213"/>
      <c r="AK336" s="213"/>
      <c r="AL336" s="213"/>
    </row>
    <row r="337" ht="16.5" customHeight="1">
      <c r="A337" s="213"/>
      <c r="C337" s="234"/>
      <c r="D337" s="213"/>
      <c r="E337" s="213"/>
      <c r="F337" s="213"/>
      <c r="G337" s="213"/>
      <c r="I337" s="221"/>
      <c r="J337" s="213"/>
      <c r="K337" s="213"/>
      <c r="L337" s="213"/>
      <c r="M337" s="213"/>
      <c r="N337" s="213"/>
      <c r="O337" s="213"/>
      <c r="P337" s="213"/>
      <c r="Q337" s="213"/>
      <c r="R337" s="213"/>
      <c r="S337" s="213"/>
      <c r="T337" s="213"/>
      <c r="U337" s="213"/>
      <c r="V337" s="213"/>
      <c r="W337" s="213"/>
      <c r="X337" s="213"/>
      <c r="Y337" s="213"/>
      <c r="Z337" s="213"/>
      <c r="AA337" s="213"/>
      <c r="AB337" s="213"/>
      <c r="AC337" s="213"/>
      <c r="AD337" s="213"/>
      <c r="AE337" s="213"/>
      <c r="AF337" s="213"/>
      <c r="AG337" s="213"/>
      <c r="AH337" s="213"/>
      <c r="AI337" s="213"/>
      <c r="AJ337" s="213"/>
      <c r="AK337" s="213"/>
      <c r="AL337" s="213"/>
    </row>
    <row r="338" ht="16.5" customHeight="1">
      <c r="A338" s="213"/>
      <c r="C338" s="234"/>
      <c r="D338" s="213"/>
      <c r="E338" s="213"/>
      <c r="F338" s="213"/>
      <c r="G338" s="213"/>
      <c r="I338" s="221"/>
      <c r="J338" s="213"/>
      <c r="K338" s="213"/>
      <c r="L338" s="213"/>
      <c r="M338" s="213"/>
      <c r="N338" s="213"/>
      <c r="O338" s="213"/>
      <c r="P338" s="213"/>
      <c r="Q338" s="213"/>
      <c r="R338" s="213"/>
      <c r="S338" s="213"/>
      <c r="T338" s="213"/>
      <c r="U338" s="213"/>
      <c r="V338" s="213"/>
      <c r="W338" s="213"/>
      <c r="X338" s="213"/>
      <c r="Y338" s="213"/>
      <c r="Z338" s="213"/>
      <c r="AA338" s="213"/>
      <c r="AB338" s="213"/>
      <c r="AC338" s="213"/>
      <c r="AD338" s="213"/>
      <c r="AE338" s="213"/>
      <c r="AF338" s="213"/>
      <c r="AG338" s="213"/>
      <c r="AH338" s="213"/>
      <c r="AI338" s="213"/>
      <c r="AJ338" s="213"/>
      <c r="AK338" s="213"/>
      <c r="AL338" s="213"/>
    </row>
    <row r="339" ht="16.5" customHeight="1">
      <c r="A339" s="213"/>
      <c r="C339" s="234"/>
      <c r="D339" s="213"/>
      <c r="E339" s="213"/>
      <c r="F339" s="213"/>
      <c r="G339" s="213"/>
      <c r="I339" s="221"/>
      <c r="J339" s="213"/>
      <c r="K339" s="213"/>
      <c r="L339" s="213"/>
      <c r="M339" s="213"/>
      <c r="N339" s="213"/>
      <c r="O339" s="213"/>
      <c r="P339" s="213"/>
      <c r="Q339" s="213"/>
      <c r="R339" s="213"/>
      <c r="S339" s="213"/>
      <c r="T339" s="213"/>
      <c r="U339" s="213"/>
      <c r="V339" s="213"/>
      <c r="W339" s="213"/>
      <c r="X339" s="213"/>
      <c r="Y339" s="213"/>
      <c r="Z339" s="213"/>
      <c r="AA339" s="213"/>
      <c r="AB339" s="213"/>
      <c r="AC339" s="213"/>
      <c r="AD339" s="213"/>
      <c r="AE339" s="213"/>
      <c r="AF339" s="213"/>
      <c r="AG339" s="213"/>
      <c r="AH339" s="213"/>
      <c r="AI339" s="213"/>
      <c r="AJ339" s="213"/>
      <c r="AK339" s="213"/>
      <c r="AL339" s="213"/>
    </row>
    <row r="340" ht="16.5" customHeight="1">
      <c r="A340" s="213"/>
      <c r="C340" s="234"/>
      <c r="D340" s="213"/>
      <c r="E340" s="213"/>
      <c r="F340" s="213"/>
      <c r="G340" s="213"/>
      <c r="I340" s="221"/>
      <c r="J340" s="213"/>
      <c r="K340" s="213"/>
      <c r="L340" s="213"/>
      <c r="M340" s="213"/>
      <c r="N340" s="213"/>
      <c r="O340" s="213"/>
      <c r="P340" s="213"/>
      <c r="Q340" s="213"/>
      <c r="R340" s="213"/>
      <c r="S340" s="213"/>
      <c r="T340" s="213"/>
      <c r="U340" s="213"/>
      <c r="V340" s="213"/>
      <c r="W340" s="213"/>
      <c r="X340" s="213"/>
      <c r="Y340" s="213"/>
      <c r="Z340" s="213"/>
      <c r="AA340" s="213"/>
      <c r="AB340" s="213"/>
      <c r="AC340" s="213"/>
      <c r="AD340" s="213"/>
      <c r="AE340" s="213"/>
      <c r="AF340" s="213"/>
      <c r="AG340" s="213"/>
      <c r="AH340" s="213"/>
      <c r="AI340" s="213"/>
      <c r="AJ340" s="213"/>
      <c r="AK340" s="213"/>
      <c r="AL340" s="213"/>
    </row>
    <row r="341" ht="16.5" customHeight="1">
      <c r="A341" s="213"/>
      <c r="C341" s="234"/>
      <c r="D341" s="213"/>
      <c r="E341" s="213"/>
      <c r="F341" s="213"/>
      <c r="G341" s="213"/>
      <c r="I341" s="221"/>
      <c r="J341" s="213"/>
      <c r="K341" s="213"/>
      <c r="L341" s="213"/>
      <c r="M341" s="213"/>
      <c r="N341" s="213"/>
      <c r="O341" s="213"/>
      <c r="P341" s="213"/>
      <c r="Q341" s="213"/>
      <c r="R341" s="213"/>
      <c r="S341" s="213"/>
      <c r="T341" s="213"/>
      <c r="U341" s="213"/>
      <c r="V341" s="213"/>
      <c r="W341" s="213"/>
      <c r="X341" s="213"/>
      <c r="Y341" s="213"/>
      <c r="Z341" s="213"/>
      <c r="AA341" s="213"/>
      <c r="AB341" s="213"/>
      <c r="AC341" s="213"/>
      <c r="AD341" s="213"/>
      <c r="AE341" s="213"/>
      <c r="AF341" s="213"/>
      <c r="AG341" s="213"/>
      <c r="AH341" s="213"/>
      <c r="AI341" s="213"/>
      <c r="AJ341" s="213"/>
      <c r="AK341" s="213"/>
      <c r="AL341" s="213"/>
    </row>
    <row r="342" ht="16.5" customHeight="1">
      <c r="A342" s="213"/>
      <c r="C342" s="234"/>
      <c r="D342" s="213"/>
      <c r="E342" s="213"/>
      <c r="F342" s="213"/>
      <c r="G342" s="213"/>
      <c r="I342" s="221"/>
      <c r="J342" s="213"/>
      <c r="K342" s="213"/>
      <c r="L342" s="213"/>
      <c r="M342" s="213"/>
      <c r="N342" s="213"/>
      <c r="O342" s="213"/>
      <c r="P342" s="213"/>
      <c r="Q342" s="213"/>
      <c r="R342" s="213"/>
      <c r="S342" s="213"/>
      <c r="T342" s="213"/>
      <c r="U342" s="213"/>
      <c r="V342" s="213"/>
      <c r="W342" s="213"/>
      <c r="X342" s="213"/>
      <c r="Y342" s="213"/>
      <c r="Z342" s="213"/>
      <c r="AA342" s="213"/>
      <c r="AB342" s="213"/>
      <c r="AC342" s="213"/>
      <c r="AD342" s="213"/>
      <c r="AE342" s="213"/>
      <c r="AF342" s="213"/>
      <c r="AG342" s="213"/>
      <c r="AH342" s="213"/>
      <c r="AI342" s="213"/>
      <c r="AJ342" s="213"/>
      <c r="AK342" s="213"/>
      <c r="AL342" s="213"/>
    </row>
    <row r="343" ht="16.5" customHeight="1">
      <c r="A343" s="213"/>
      <c r="C343" s="234"/>
      <c r="D343" s="213"/>
      <c r="E343" s="213"/>
      <c r="F343" s="213"/>
      <c r="G343" s="213"/>
      <c r="I343" s="221"/>
      <c r="J343" s="213"/>
      <c r="K343" s="213"/>
      <c r="L343" s="213"/>
      <c r="M343" s="213"/>
      <c r="N343" s="213"/>
      <c r="O343" s="213"/>
      <c r="P343" s="213"/>
      <c r="Q343" s="213"/>
      <c r="R343" s="213"/>
      <c r="S343" s="213"/>
      <c r="T343" s="213"/>
      <c r="U343" s="213"/>
      <c r="V343" s="213"/>
      <c r="W343" s="213"/>
      <c r="X343" s="213"/>
      <c r="Y343" s="213"/>
      <c r="Z343" s="213"/>
      <c r="AA343" s="213"/>
      <c r="AB343" s="213"/>
      <c r="AC343" s="213"/>
      <c r="AD343" s="213"/>
      <c r="AE343" s="213"/>
      <c r="AF343" s="213"/>
      <c r="AG343" s="213"/>
      <c r="AH343" s="213"/>
      <c r="AI343" s="213"/>
      <c r="AJ343" s="213"/>
      <c r="AK343" s="213"/>
      <c r="AL343" s="213"/>
    </row>
    <row r="344" ht="16.5" customHeight="1">
      <c r="A344" s="213"/>
      <c r="C344" s="234"/>
      <c r="D344" s="213"/>
      <c r="E344" s="213"/>
      <c r="F344" s="213"/>
      <c r="G344" s="213"/>
      <c r="I344" s="221"/>
      <c r="J344" s="213"/>
      <c r="K344" s="213"/>
      <c r="L344" s="213"/>
      <c r="M344" s="213"/>
      <c r="N344" s="213"/>
      <c r="O344" s="213"/>
      <c r="P344" s="213"/>
      <c r="Q344" s="213"/>
      <c r="R344" s="213"/>
      <c r="S344" s="213"/>
      <c r="T344" s="213"/>
      <c r="U344" s="213"/>
      <c r="V344" s="213"/>
      <c r="W344" s="213"/>
      <c r="X344" s="213"/>
      <c r="Y344" s="213"/>
      <c r="Z344" s="213"/>
      <c r="AA344" s="213"/>
      <c r="AB344" s="213"/>
      <c r="AC344" s="213"/>
      <c r="AD344" s="213"/>
      <c r="AE344" s="213"/>
      <c r="AF344" s="213"/>
      <c r="AG344" s="213"/>
      <c r="AH344" s="213"/>
      <c r="AI344" s="213"/>
      <c r="AJ344" s="213"/>
      <c r="AK344" s="213"/>
      <c r="AL344" s="213"/>
    </row>
    <row r="345" ht="16.5" customHeight="1">
      <c r="A345" s="213"/>
      <c r="C345" s="234"/>
      <c r="D345" s="213"/>
      <c r="E345" s="213"/>
      <c r="F345" s="213"/>
      <c r="G345" s="213"/>
      <c r="I345" s="221"/>
      <c r="J345" s="213"/>
      <c r="K345" s="213"/>
      <c r="L345" s="213"/>
      <c r="M345" s="213"/>
      <c r="N345" s="213"/>
      <c r="O345" s="213"/>
      <c r="P345" s="213"/>
      <c r="Q345" s="213"/>
      <c r="R345" s="213"/>
      <c r="S345" s="213"/>
      <c r="T345" s="213"/>
      <c r="U345" s="213"/>
      <c r="V345" s="213"/>
      <c r="W345" s="213"/>
      <c r="X345" s="213"/>
      <c r="Y345" s="213"/>
      <c r="Z345" s="213"/>
      <c r="AA345" s="213"/>
      <c r="AB345" s="213"/>
      <c r="AC345" s="213"/>
      <c r="AD345" s="213"/>
      <c r="AE345" s="213"/>
      <c r="AF345" s="213"/>
      <c r="AG345" s="213"/>
      <c r="AH345" s="213"/>
      <c r="AI345" s="213"/>
      <c r="AJ345" s="213"/>
      <c r="AK345" s="213"/>
      <c r="AL345" s="213"/>
    </row>
    <row r="346" ht="16.5" customHeight="1">
      <c r="A346" s="213"/>
      <c r="C346" s="234"/>
      <c r="D346" s="213"/>
      <c r="E346" s="213"/>
      <c r="F346" s="213"/>
      <c r="G346" s="213"/>
      <c r="I346" s="221"/>
      <c r="J346" s="213"/>
      <c r="K346" s="213"/>
      <c r="L346" s="213"/>
      <c r="M346" s="213"/>
      <c r="N346" s="213"/>
      <c r="O346" s="213"/>
      <c r="P346" s="213"/>
      <c r="Q346" s="213"/>
      <c r="R346" s="213"/>
      <c r="S346" s="213"/>
      <c r="T346" s="213"/>
      <c r="U346" s="213"/>
      <c r="V346" s="213"/>
      <c r="W346" s="213"/>
      <c r="X346" s="213"/>
      <c r="Y346" s="213"/>
      <c r="Z346" s="213"/>
      <c r="AA346" s="213"/>
      <c r="AB346" s="213"/>
      <c r="AC346" s="213"/>
      <c r="AD346" s="213"/>
      <c r="AE346" s="213"/>
      <c r="AF346" s="213"/>
      <c r="AG346" s="213"/>
      <c r="AH346" s="213"/>
      <c r="AI346" s="213"/>
      <c r="AJ346" s="213"/>
      <c r="AK346" s="213"/>
      <c r="AL346" s="213"/>
    </row>
    <row r="347" ht="16.5" customHeight="1">
      <c r="A347" s="213"/>
      <c r="C347" s="234"/>
      <c r="D347" s="213"/>
      <c r="E347" s="213"/>
      <c r="F347" s="213"/>
      <c r="G347" s="213"/>
      <c r="I347" s="221"/>
      <c r="J347" s="213"/>
      <c r="K347" s="213"/>
      <c r="L347" s="213"/>
      <c r="M347" s="213"/>
      <c r="N347" s="213"/>
      <c r="O347" s="213"/>
      <c r="P347" s="213"/>
      <c r="Q347" s="213"/>
      <c r="R347" s="213"/>
      <c r="S347" s="213"/>
      <c r="T347" s="213"/>
      <c r="U347" s="213"/>
      <c r="V347" s="213"/>
      <c r="W347" s="213"/>
      <c r="X347" s="213"/>
      <c r="Y347" s="213"/>
      <c r="Z347" s="213"/>
      <c r="AA347" s="213"/>
      <c r="AB347" s="213"/>
      <c r="AC347" s="213"/>
      <c r="AD347" s="213"/>
      <c r="AE347" s="213"/>
      <c r="AF347" s="213"/>
      <c r="AG347" s="213"/>
      <c r="AH347" s="213"/>
      <c r="AI347" s="213"/>
      <c r="AJ347" s="213"/>
      <c r="AK347" s="213"/>
      <c r="AL347" s="213"/>
    </row>
    <row r="348" ht="16.5" customHeight="1">
      <c r="A348" s="213"/>
      <c r="C348" s="234"/>
      <c r="D348" s="213"/>
      <c r="E348" s="213"/>
      <c r="F348" s="213"/>
      <c r="G348" s="213"/>
      <c r="I348" s="221"/>
      <c r="J348" s="213"/>
      <c r="K348" s="213"/>
      <c r="L348" s="213"/>
      <c r="M348" s="213"/>
      <c r="N348" s="213"/>
      <c r="O348" s="213"/>
      <c r="P348" s="213"/>
      <c r="Q348" s="213"/>
      <c r="R348" s="213"/>
      <c r="S348" s="213"/>
      <c r="T348" s="213"/>
      <c r="U348" s="213"/>
      <c r="V348" s="213"/>
      <c r="W348" s="213"/>
      <c r="X348" s="213"/>
      <c r="Y348" s="213"/>
      <c r="Z348" s="213"/>
      <c r="AA348" s="213"/>
      <c r="AB348" s="213"/>
      <c r="AC348" s="213"/>
      <c r="AD348" s="213"/>
      <c r="AE348" s="213"/>
      <c r="AF348" s="213"/>
      <c r="AG348" s="213"/>
      <c r="AH348" s="213"/>
      <c r="AI348" s="213"/>
      <c r="AJ348" s="213"/>
      <c r="AK348" s="213"/>
      <c r="AL348" s="213"/>
    </row>
    <row r="349" ht="16.5" customHeight="1">
      <c r="A349" s="213"/>
      <c r="C349" s="234"/>
      <c r="D349" s="213"/>
      <c r="E349" s="213"/>
      <c r="F349" s="213"/>
      <c r="G349" s="213"/>
      <c r="I349" s="221"/>
      <c r="J349" s="213"/>
      <c r="K349" s="213"/>
      <c r="L349" s="213"/>
      <c r="M349" s="213"/>
      <c r="N349" s="213"/>
      <c r="O349" s="213"/>
      <c r="P349" s="213"/>
      <c r="Q349" s="213"/>
      <c r="R349" s="213"/>
      <c r="S349" s="213"/>
      <c r="T349" s="213"/>
      <c r="U349" s="213"/>
      <c r="V349" s="213"/>
      <c r="W349" s="213"/>
      <c r="X349" s="213"/>
      <c r="Y349" s="213"/>
      <c r="Z349" s="213"/>
      <c r="AA349" s="213"/>
      <c r="AB349" s="213"/>
      <c r="AC349" s="213"/>
      <c r="AD349" s="213"/>
      <c r="AE349" s="213"/>
      <c r="AF349" s="213"/>
      <c r="AG349" s="213"/>
      <c r="AH349" s="213"/>
      <c r="AI349" s="213"/>
      <c r="AJ349" s="213"/>
      <c r="AK349" s="213"/>
      <c r="AL349" s="213"/>
    </row>
    <row r="350" ht="16.5" customHeight="1">
      <c r="A350" s="213"/>
      <c r="C350" s="234"/>
      <c r="D350" s="213"/>
      <c r="E350" s="213"/>
      <c r="F350" s="213"/>
      <c r="G350" s="213"/>
      <c r="I350" s="221"/>
      <c r="J350" s="213"/>
      <c r="K350" s="213"/>
      <c r="L350" s="213"/>
      <c r="M350" s="213"/>
      <c r="N350" s="213"/>
      <c r="O350" s="213"/>
      <c r="P350" s="213"/>
      <c r="Q350" s="213"/>
      <c r="R350" s="213"/>
      <c r="S350" s="213"/>
      <c r="T350" s="213"/>
      <c r="U350" s="213"/>
      <c r="V350" s="213"/>
      <c r="W350" s="213"/>
      <c r="X350" s="213"/>
      <c r="Y350" s="213"/>
      <c r="Z350" s="213"/>
      <c r="AA350" s="213"/>
      <c r="AB350" s="213"/>
      <c r="AC350" s="213"/>
      <c r="AD350" s="213"/>
      <c r="AE350" s="213"/>
      <c r="AF350" s="213"/>
      <c r="AG350" s="213"/>
      <c r="AH350" s="213"/>
      <c r="AI350" s="213"/>
      <c r="AJ350" s="213"/>
      <c r="AK350" s="213"/>
      <c r="AL350" s="213"/>
    </row>
    <row r="351" ht="16.5" customHeight="1">
      <c r="A351" s="213"/>
      <c r="C351" s="234"/>
      <c r="D351" s="213"/>
      <c r="E351" s="213"/>
      <c r="F351" s="213"/>
      <c r="G351" s="213"/>
      <c r="I351" s="221"/>
      <c r="J351" s="213"/>
      <c r="K351" s="213"/>
      <c r="L351" s="213"/>
      <c r="M351" s="213"/>
      <c r="N351" s="213"/>
      <c r="O351" s="213"/>
      <c r="P351" s="213"/>
      <c r="Q351" s="213"/>
      <c r="R351" s="213"/>
      <c r="S351" s="213"/>
      <c r="T351" s="213"/>
      <c r="U351" s="213"/>
      <c r="V351" s="213"/>
      <c r="W351" s="213"/>
      <c r="X351" s="213"/>
      <c r="Y351" s="213"/>
      <c r="Z351" s="213"/>
      <c r="AA351" s="213"/>
      <c r="AB351" s="213"/>
      <c r="AC351" s="213"/>
      <c r="AD351" s="213"/>
      <c r="AE351" s="213"/>
      <c r="AF351" s="213"/>
      <c r="AG351" s="213"/>
      <c r="AH351" s="213"/>
      <c r="AI351" s="213"/>
      <c r="AJ351" s="213"/>
      <c r="AK351" s="213"/>
      <c r="AL351" s="213"/>
    </row>
    <row r="352" ht="16.5" customHeight="1">
      <c r="A352" s="213"/>
      <c r="C352" s="234"/>
      <c r="D352" s="213"/>
      <c r="E352" s="213"/>
      <c r="F352" s="213"/>
      <c r="G352" s="213"/>
      <c r="I352" s="221"/>
      <c r="J352" s="213"/>
      <c r="K352" s="213"/>
      <c r="L352" s="213"/>
      <c r="M352" s="213"/>
      <c r="N352" s="213"/>
      <c r="O352" s="213"/>
      <c r="P352" s="213"/>
      <c r="Q352" s="213"/>
      <c r="R352" s="213"/>
      <c r="S352" s="213"/>
      <c r="T352" s="213"/>
      <c r="U352" s="213"/>
      <c r="V352" s="213"/>
      <c r="W352" s="213"/>
      <c r="X352" s="213"/>
      <c r="Y352" s="213"/>
      <c r="Z352" s="213"/>
      <c r="AA352" s="213"/>
      <c r="AB352" s="213"/>
      <c r="AC352" s="213"/>
      <c r="AD352" s="213"/>
      <c r="AE352" s="213"/>
      <c r="AF352" s="213"/>
      <c r="AG352" s="213"/>
      <c r="AH352" s="213"/>
      <c r="AI352" s="213"/>
      <c r="AJ352" s="213"/>
      <c r="AK352" s="213"/>
      <c r="AL352" s="213"/>
    </row>
    <row r="353" ht="16.5" customHeight="1">
      <c r="A353" s="213"/>
      <c r="C353" s="234"/>
      <c r="D353" s="213"/>
      <c r="E353" s="213"/>
      <c r="F353" s="213"/>
      <c r="G353" s="213"/>
      <c r="I353" s="221"/>
      <c r="J353" s="213"/>
      <c r="K353" s="213"/>
      <c r="L353" s="213"/>
      <c r="M353" s="213"/>
      <c r="N353" s="213"/>
      <c r="O353" s="213"/>
      <c r="P353" s="213"/>
      <c r="Q353" s="213"/>
      <c r="R353" s="213"/>
      <c r="S353" s="213"/>
      <c r="T353" s="213"/>
      <c r="U353" s="213"/>
      <c r="V353" s="213"/>
      <c r="W353" s="213"/>
      <c r="X353" s="213"/>
      <c r="Y353" s="213"/>
      <c r="Z353" s="213"/>
      <c r="AA353" s="213"/>
      <c r="AB353" s="213"/>
      <c r="AC353" s="213"/>
      <c r="AD353" s="213"/>
      <c r="AE353" s="213"/>
      <c r="AF353" s="213"/>
      <c r="AG353" s="213"/>
      <c r="AH353" s="213"/>
      <c r="AI353" s="213"/>
      <c r="AJ353" s="213"/>
      <c r="AK353" s="213"/>
      <c r="AL353" s="213"/>
    </row>
    <row r="354" ht="16.5" customHeight="1">
      <c r="A354" s="213"/>
      <c r="C354" s="234"/>
      <c r="D354" s="213"/>
      <c r="E354" s="213"/>
      <c r="F354" s="213"/>
      <c r="G354" s="213"/>
      <c r="I354" s="221"/>
      <c r="J354" s="213"/>
      <c r="K354" s="213"/>
      <c r="L354" s="213"/>
      <c r="M354" s="213"/>
      <c r="N354" s="213"/>
      <c r="O354" s="213"/>
      <c r="P354" s="213"/>
      <c r="Q354" s="213"/>
      <c r="R354" s="213"/>
      <c r="S354" s="213"/>
      <c r="T354" s="213"/>
      <c r="U354" s="213"/>
      <c r="V354" s="213"/>
      <c r="W354" s="213"/>
      <c r="X354" s="213"/>
      <c r="Y354" s="213"/>
      <c r="Z354" s="213"/>
      <c r="AA354" s="213"/>
      <c r="AB354" s="213"/>
      <c r="AC354" s="213"/>
      <c r="AD354" s="213"/>
      <c r="AE354" s="213"/>
      <c r="AF354" s="213"/>
      <c r="AG354" s="213"/>
      <c r="AH354" s="213"/>
      <c r="AI354" s="213"/>
      <c r="AJ354" s="213"/>
      <c r="AK354" s="213"/>
      <c r="AL354" s="213"/>
    </row>
    <row r="355" ht="16.5" customHeight="1">
      <c r="A355" s="213"/>
      <c r="C355" s="234"/>
      <c r="D355" s="213"/>
      <c r="E355" s="213"/>
      <c r="F355" s="213"/>
      <c r="G355" s="213"/>
      <c r="I355" s="221"/>
      <c r="J355" s="213"/>
      <c r="K355" s="213"/>
      <c r="L355" s="213"/>
      <c r="M355" s="213"/>
      <c r="N355" s="213"/>
      <c r="O355" s="213"/>
      <c r="P355" s="213"/>
      <c r="Q355" s="213"/>
      <c r="R355" s="213"/>
      <c r="S355" s="213"/>
      <c r="T355" s="213"/>
      <c r="U355" s="213"/>
      <c r="V355" s="213"/>
      <c r="W355" s="213"/>
      <c r="X355" s="213"/>
      <c r="Y355" s="213"/>
      <c r="Z355" s="213"/>
      <c r="AA355" s="213"/>
      <c r="AB355" s="213"/>
      <c r="AC355" s="213"/>
      <c r="AD355" s="213"/>
      <c r="AE355" s="213"/>
      <c r="AF355" s="213"/>
      <c r="AG355" s="213"/>
      <c r="AH355" s="213"/>
      <c r="AI355" s="213"/>
      <c r="AJ355" s="213"/>
      <c r="AK355" s="213"/>
      <c r="AL355" s="213"/>
    </row>
    <row r="356" ht="16.5" customHeight="1">
      <c r="A356" s="213"/>
      <c r="C356" s="234"/>
      <c r="D356" s="213"/>
      <c r="E356" s="213"/>
      <c r="F356" s="213"/>
      <c r="G356" s="213"/>
      <c r="I356" s="221"/>
      <c r="J356" s="213"/>
      <c r="K356" s="213"/>
      <c r="L356" s="213"/>
      <c r="M356" s="213"/>
      <c r="N356" s="213"/>
      <c r="O356" s="213"/>
      <c r="P356" s="213"/>
      <c r="Q356" s="213"/>
      <c r="R356" s="213"/>
      <c r="S356" s="213"/>
      <c r="T356" s="213"/>
      <c r="U356" s="213"/>
      <c r="V356" s="213"/>
      <c r="W356" s="213"/>
      <c r="X356" s="213"/>
      <c r="Y356" s="213"/>
      <c r="Z356" s="213"/>
      <c r="AA356" s="213"/>
      <c r="AB356" s="213"/>
      <c r="AC356" s="213"/>
      <c r="AD356" s="213"/>
      <c r="AE356" s="213"/>
      <c r="AF356" s="213"/>
      <c r="AG356" s="213"/>
      <c r="AH356" s="213"/>
      <c r="AI356" s="213"/>
      <c r="AJ356" s="213"/>
      <c r="AK356" s="213"/>
      <c r="AL356" s="213"/>
    </row>
    <row r="357" ht="16.5" customHeight="1">
      <c r="A357" s="213"/>
      <c r="C357" s="234"/>
      <c r="D357" s="213"/>
      <c r="E357" s="213"/>
      <c r="F357" s="213"/>
      <c r="G357" s="213"/>
      <c r="I357" s="221"/>
      <c r="J357" s="213"/>
      <c r="K357" s="213"/>
      <c r="L357" s="213"/>
      <c r="M357" s="213"/>
      <c r="N357" s="213"/>
      <c r="O357" s="213"/>
      <c r="P357" s="213"/>
      <c r="Q357" s="213"/>
      <c r="R357" s="213"/>
      <c r="S357" s="213"/>
      <c r="T357" s="213"/>
      <c r="U357" s="213"/>
      <c r="V357" s="213"/>
      <c r="W357" s="213"/>
      <c r="X357" s="213"/>
      <c r="Y357" s="213"/>
      <c r="Z357" s="213"/>
      <c r="AA357" s="213"/>
      <c r="AB357" s="213"/>
      <c r="AC357" s="213"/>
      <c r="AD357" s="213"/>
      <c r="AE357" s="213"/>
      <c r="AF357" s="213"/>
      <c r="AG357" s="213"/>
      <c r="AH357" s="213"/>
      <c r="AI357" s="213"/>
      <c r="AJ357" s="213"/>
      <c r="AK357" s="213"/>
      <c r="AL357" s="213"/>
    </row>
    <row r="358" ht="16.5" customHeight="1">
      <c r="A358" s="213"/>
      <c r="C358" s="234"/>
      <c r="D358" s="213"/>
      <c r="E358" s="213"/>
      <c r="F358" s="213"/>
      <c r="G358" s="213"/>
      <c r="I358" s="221"/>
      <c r="J358" s="213"/>
      <c r="K358" s="213"/>
      <c r="L358" s="213"/>
      <c r="M358" s="213"/>
      <c r="N358" s="213"/>
      <c r="O358" s="213"/>
      <c r="P358" s="213"/>
      <c r="Q358" s="213"/>
      <c r="R358" s="213"/>
      <c r="S358" s="213"/>
      <c r="T358" s="213"/>
      <c r="U358" s="213"/>
      <c r="V358" s="213"/>
      <c r="W358" s="213"/>
      <c r="X358" s="213"/>
      <c r="Y358" s="213"/>
      <c r="Z358" s="213"/>
      <c r="AA358" s="213"/>
      <c r="AB358" s="213"/>
      <c r="AC358" s="213"/>
      <c r="AD358" s="213"/>
      <c r="AE358" s="213"/>
      <c r="AF358" s="213"/>
      <c r="AG358" s="213"/>
      <c r="AH358" s="213"/>
      <c r="AI358" s="213"/>
      <c r="AJ358" s="213"/>
      <c r="AK358" s="213"/>
      <c r="AL358" s="213"/>
    </row>
    <row r="359" ht="16.5" customHeight="1">
      <c r="A359" s="213"/>
      <c r="C359" s="234"/>
      <c r="D359" s="213"/>
      <c r="E359" s="213"/>
      <c r="F359" s="213"/>
      <c r="G359" s="213"/>
      <c r="I359" s="221"/>
      <c r="J359" s="213"/>
      <c r="K359" s="213"/>
      <c r="L359" s="213"/>
      <c r="M359" s="213"/>
      <c r="N359" s="213"/>
      <c r="O359" s="213"/>
      <c r="P359" s="213"/>
      <c r="Q359" s="213"/>
      <c r="R359" s="213"/>
      <c r="S359" s="213"/>
      <c r="T359" s="213"/>
      <c r="U359" s="213"/>
      <c r="V359" s="213"/>
      <c r="W359" s="213"/>
      <c r="X359" s="213"/>
      <c r="Y359" s="213"/>
      <c r="Z359" s="213"/>
      <c r="AA359" s="213"/>
      <c r="AB359" s="213"/>
      <c r="AC359" s="213"/>
      <c r="AD359" s="213"/>
      <c r="AE359" s="213"/>
      <c r="AF359" s="213"/>
      <c r="AG359" s="213"/>
      <c r="AH359" s="213"/>
      <c r="AI359" s="213"/>
      <c r="AJ359" s="213"/>
      <c r="AK359" s="213"/>
      <c r="AL359" s="213"/>
    </row>
    <row r="360" ht="16.5" customHeight="1">
      <c r="A360" s="213"/>
      <c r="C360" s="234"/>
      <c r="D360" s="213"/>
      <c r="E360" s="213"/>
      <c r="F360" s="213"/>
      <c r="G360" s="213"/>
      <c r="I360" s="221"/>
      <c r="J360" s="213"/>
      <c r="K360" s="213"/>
      <c r="L360" s="213"/>
      <c r="M360" s="213"/>
      <c r="N360" s="213"/>
      <c r="O360" s="213"/>
      <c r="P360" s="213"/>
      <c r="Q360" s="213"/>
      <c r="R360" s="213"/>
      <c r="S360" s="213"/>
      <c r="T360" s="213"/>
      <c r="U360" s="213"/>
      <c r="V360" s="213"/>
      <c r="W360" s="213"/>
      <c r="X360" s="213"/>
      <c r="Y360" s="213"/>
      <c r="Z360" s="213"/>
      <c r="AA360" s="213"/>
      <c r="AB360" s="213"/>
      <c r="AC360" s="213"/>
      <c r="AD360" s="213"/>
      <c r="AE360" s="213"/>
      <c r="AF360" s="213"/>
      <c r="AG360" s="213"/>
      <c r="AH360" s="213"/>
      <c r="AI360" s="213"/>
      <c r="AJ360" s="213"/>
      <c r="AK360" s="213"/>
      <c r="AL360" s="213"/>
    </row>
    <row r="361" ht="16.5" customHeight="1">
      <c r="A361" s="213"/>
      <c r="C361" s="234"/>
      <c r="D361" s="213"/>
      <c r="E361" s="213"/>
      <c r="F361" s="213"/>
      <c r="G361" s="213"/>
      <c r="I361" s="221"/>
      <c r="J361" s="213"/>
      <c r="K361" s="213"/>
      <c r="L361" s="213"/>
      <c r="M361" s="213"/>
      <c r="N361" s="213"/>
      <c r="O361" s="213"/>
      <c r="P361" s="213"/>
      <c r="Q361" s="213"/>
      <c r="R361" s="213"/>
      <c r="S361" s="213"/>
      <c r="T361" s="213"/>
      <c r="U361" s="213"/>
      <c r="V361" s="213"/>
      <c r="W361" s="213"/>
      <c r="X361" s="213"/>
      <c r="Y361" s="213"/>
      <c r="Z361" s="213"/>
      <c r="AA361" s="213"/>
      <c r="AB361" s="213"/>
      <c r="AC361" s="213"/>
      <c r="AD361" s="213"/>
      <c r="AE361" s="213"/>
      <c r="AF361" s="213"/>
      <c r="AG361" s="213"/>
      <c r="AH361" s="213"/>
      <c r="AI361" s="213"/>
      <c r="AJ361" s="213"/>
      <c r="AK361" s="213"/>
      <c r="AL361" s="213"/>
    </row>
    <row r="362" ht="16.5" customHeight="1">
      <c r="A362" s="213"/>
      <c r="C362" s="234"/>
      <c r="D362" s="213"/>
      <c r="E362" s="213"/>
      <c r="F362" s="213"/>
      <c r="G362" s="213"/>
      <c r="I362" s="221"/>
      <c r="J362" s="213"/>
      <c r="K362" s="213"/>
      <c r="L362" s="213"/>
      <c r="M362" s="213"/>
      <c r="N362" s="213"/>
      <c r="O362" s="213"/>
      <c r="P362" s="213"/>
      <c r="Q362" s="213"/>
      <c r="R362" s="213"/>
      <c r="S362" s="213"/>
      <c r="T362" s="213"/>
      <c r="U362" s="213"/>
      <c r="V362" s="213"/>
      <c r="W362" s="213"/>
      <c r="X362" s="213"/>
      <c r="Y362" s="213"/>
      <c r="Z362" s="213"/>
      <c r="AA362" s="213"/>
      <c r="AB362" s="213"/>
      <c r="AC362" s="213"/>
      <c r="AD362" s="213"/>
      <c r="AE362" s="213"/>
      <c r="AF362" s="213"/>
      <c r="AG362" s="213"/>
      <c r="AH362" s="213"/>
      <c r="AI362" s="213"/>
      <c r="AJ362" s="213"/>
      <c r="AK362" s="213"/>
      <c r="AL362" s="213"/>
    </row>
    <row r="363" ht="16.5" customHeight="1">
      <c r="A363" s="213"/>
      <c r="C363" s="234"/>
      <c r="D363" s="213"/>
      <c r="E363" s="213"/>
      <c r="F363" s="213"/>
      <c r="G363" s="213"/>
      <c r="I363" s="221"/>
      <c r="J363" s="213"/>
      <c r="K363" s="213"/>
      <c r="L363" s="213"/>
      <c r="M363" s="213"/>
      <c r="N363" s="213"/>
      <c r="O363" s="213"/>
      <c r="P363" s="213"/>
      <c r="Q363" s="213"/>
      <c r="R363" s="213"/>
      <c r="S363" s="213"/>
      <c r="T363" s="213"/>
      <c r="U363" s="213"/>
      <c r="V363" s="213"/>
      <c r="W363" s="213"/>
      <c r="X363" s="213"/>
      <c r="Y363" s="213"/>
      <c r="Z363" s="213"/>
      <c r="AA363" s="213"/>
      <c r="AB363" s="213"/>
      <c r="AC363" s="213"/>
      <c r="AD363" s="213"/>
      <c r="AE363" s="213"/>
      <c r="AF363" s="213"/>
      <c r="AG363" s="213"/>
      <c r="AH363" s="213"/>
      <c r="AI363" s="213"/>
      <c r="AJ363" s="213"/>
      <c r="AK363" s="213"/>
      <c r="AL363" s="213"/>
    </row>
    <row r="364" ht="16.5" customHeight="1">
      <c r="A364" s="213"/>
      <c r="C364" s="234"/>
      <c r="D364" s="213"/>
      <c r="E364" s="213"/>
      <c r="F364" s="213"/>
      <c r="G364" s="213"/>
      <c r="I364" s="221"/>
      <c r="J364" s="213"/>
      <c r="K364" s="213"/>
      <c r="L364" s="213"/>
      <c r="M364" s="213"/>
      <c r="N364" s="213"/>
      <c r="O364" s="213"/>
      <c r="P364" s="213"/>
      <c r="Q364" s="213"/>
      <c r="R364" s="213"/>
      <c r="S364" s="213"/>
      <c r="T364" s="213"/>
      <c r="U364" s="213"/>
      <c r="V364" s="213"/>
      <c r="W364" s="213"/>
      <c r="X364" s="213"/>
      <c r="Y364" s="213"/>
      <c r="Z364" s="213"/>
      <c r="AA364" s="213"/>
      <c r="AB364" s="213"/>
      <c r="AC364" s="213"/>
      <c r="AD364" s="213"/>
      <c r="AE364" s="213"/>
      <c r="AF364" s="213"/>
      <c r="AG364" s="213"/>
      <c r="AH364" s="213"/>
      <c r="AI364" s="213"/>
      <c r="AJ364" s="213"/>
      <c r="AK364" s="213"/>
      <c r="AL364" s="213"/>
    </row>
    <row r="365" ht="16.5" customHeight="1">
      <c r="A365" s="213"/>
      <c r="C365" s="234"/>
      <c r="D365" s="213"/>
      <c r="E365" s="213"/>
      <c r="F365" s="213"/>
      <c r="G365" s="213"/>
      <c r="I365" s="221"/>
      <c r="J365" s="213"/>
      <c r="K365" s="213"/>
      <c r="L365" s="213"/>
      <c r="M365" s="213"/>
      <c r="N365" s="213"/>
      <c r="O365" s="213"/>
      <c r="P365" s="213"/>
      <c r="Q365" s="213"/>
      <c r="R365" s="213"/>
      <c r="S365" s="213"/>
      <c r="T365" s="213"/>
      <c r="U365" s="213"/>
      <c r="V365" s="213"/>
      <c r="W365" s="213"/>
      <c r="X365" s="213"/>
      <c r="Y365" s="213"/>
      <c r="Z365" s="213"/>
      <c r="AA365" s="213"/>
      <c r="AB365" s="213"/>
      <c r="AC365" s="213"/>
      <c r="AD365" s="213"/>
      <c r="AE365" s="213"/>
      <c r="AF365" s="213"/>
      <c r="AG365" s="213"/>
      <c r="AH365" s="213"/>
      <c r="AI365" s="213"/>
      <c r="AJ365" s="213"/>
      <c r="AK365" s="213"/>
      <c r="AL365" s="213"/>
    </row>
    <row r="366" ht="16.5" customHeight="1">
      <c r="A366" s="213"/>
      <c r="C366" s="234"/>
      <c r="D366" s="213"/>
      <c r="E366" s="213"/>
      <c r="F366" s="213"/>
      <c r="G366" s="213"/>
      <c r="I366" s="221"/>
      <c r="J366" s="213"/>
      <c r="K366" s="213"/>
      <c r="L366" s="213"/>
      <c r="M366" s="213"/>
      <c r="N366" s="213"/>
      <c r="O366" s="213"/>
      <c r="P366" s="213"/>
      <c r="Q366" s="213"/>
      <c r="R366" s="213"/>
      <c r="S366" s="213"/>
      <c r="T366" s="213"/>
      <c r="U366" s="213"/>
      <c r="V366" s="213"/>
      <c r="W366" s="213"/>
      <c r="X366" s="213"/>
      <c r="Y366" s="213"/>
      <c r="Z366" s="213"/>
      <c r="AA366" s="213"/>
      <c r="AB366" s="213"/>
      <c r="AC366" s="213"/>
      <c r="AD366" s="213"/>
      <c r="AE366" s="213"/>
      <c r="AF366" s="213"/>
      <c r="AG366" s="213"/>
      <c r="AH366" s="213"/>
      <c r="AI366" s="213"/>
      <c r="AJ366" s="213"/>
      <c r="AK366" s="213"/>
      <c r="AL366" s="213"/>
    </row>
    <row r="367" ht="16.5" customHeight="1">
      <c r="A367" s="213"/>
      <c r="C367" s="234"/>
      <c r="D367" s="213"/>
      <c r="E367" s="213"/>
      <c r="F367" s="213"/>
      <c r="G367" s="213"/>
      <c r="I367" s="221"/>
      <c r="J367" s="213"/>
      <c r="K367" s="213"/>
      <c r="L367" s="213"/>
      <c r="M367" s="213"/>
      <c r="N367" s="213"/>
      <c r="O367" s="213"/>
      <c r="P367" s="213"/>
      <c r="Q367" s="213"/>
      <c r="R367" s="213"/>
      <c r="S367" s="213"/>
      <c r="T367" s="213"/>
      <c r="U367" s="213"/>
      <c r="V367" s="213"/>
      <c r="W367" s="213"/>
      <c r="X367" s="213"/>
      <c r="Y367" s="213"/>
      <c r="Z367" s="213"/>
      <c r="AA367" s="213"/>
      <c r="AB367" s="213"/>
      <c r="AC367" s="213"/>
      <c r="AD367" s="213"/>
      <c r="AE367" s="213"/>
      <c r="AF367" s="213"/>
      <c r="AG367" s="213"/>
      <c r="AH367" s="213"/>
      <c r="AI367" s="213"/>
      <c r="AJ367" s="213"/>
      <c r="AK367" s="213"/>
      <c r="AL367" s="213"/>
    </row>
    <row r="368" ht="16.5" customHeight="1">
      <c r="A368" s="213"/>
      <c r="C368" s="234"/>
      <c r="D368" s="213"/>
      <c r="E368" s="213"/>
      <c r="F368" s="213"/>
      <c r="G368" s="213"/>
      <c r="I368" s="221"/>
      <c r="J368" s="213"/>
      <c r="K368" s="213"/>
      <c r="L368" s="213"/>
      <c r="M368" s="213"/>
      <c r="N368" s="213"/>
      <c r="O368" s="213"/>
      <c r="P368" s="213"/>
      <c r="Q368" s="213"/>
      <c r="R368" s="213"/>
      <c r="S368" s="213"/>
      <c r="T368" s="213"/>
      <c r="U368" s="213"/>
      <c r="V368" s="213"/>
      <c r="W368" s="213"/>
      <c r="X368" s="213"/>
      <c r="Y368" s="213"/>
      <c r="Z368" s="213"/>
      <c r="AA368" s="213"/>
      <c r="AB368" s="213"/>
      <c r="AC368" s="213"/>
      <c r="AD368" s="213"/>
      <c r="AE368" s="213"/>
      <c r="AF368" s="213"/>
      <c r="AG368" s="213"/>
      <c r="AH368" s="213"/>
      <c r="AI368" s="213"/>
      <c r="AJ368" s="213"/>
      <c r="AK368" s="213"/>
      <c r="AL368" s="213"/>
    </row>
    <row r="369" ht="16.5" customHeight="1">
      <c r="A369" s="213"/>
      <c r="C369" s="234"/>
      <c r="D369" s="213"/>
      <c r="E369" s="213"/>
      <c r="F369" s="213"/>
      <c r="G369" s="213"/>
      <c r="I369" s="221"/>
      <c r="J369" s="213"/>
      <c r="K369" s="213"/>
      <c r="L369" s="213"/>
      <c r="M369" s="213"/>
      <c r="N369" s="213"/>
      <c r="O369" s="213"/>
      <c r="P369" s="213"/>
      <c r="Q369" s="213"/>
      <c r="R369" s="213"/>
      <c r="S369" s="213"/>
      <c r="T369" s="213"/>
      <c r="U369" s="213"/>
      <c r="V369" s="213"/>
      <c r="W369" s="213"/>
      <c r="X369" s="213"/>
      <c r="Y369" s="213"/>
      <c r="Z369" s="213"/>
      <c r="AA369" s="213"/>
      <c r="AB369" s="213"/>
      <c r="AC369" s="213"/>
      <c r="AD369" s="213"/>
      <c r="AE369" s="213"/>
      <c r="AF369" s="213"/>
      <c r="AG369" s="213"/>
      <c r="AH369" s="213"/>
      <c r="AI369" s="213"/>
      <c r="AJ369" s="213"/>
      <c r="AK369" s="213"/>
      <c r="AL369" s="213"/>
    </row>
    <row r="370" ht="16.5" customHeight="1">
      <c r="A370" s="213"/>
      <c r="C370" s="234"/>
      <c r="D370" s="213"/>
      <c r="E370" s="213"/>
      <c r="F370" s="213"/>
      <c r="G370" s="213"/>
      <c r="I370" s="221"/>
      <c r="J370" s="213"/>
      <c r="K370" s="213"/>
      <c r="L370" s="213"/>
      <c r="M370" s="213"/>
      <c r="N370" s="213"/>
      <c r="O370" s="213"/>
      <c r="P370" s="213"/>
      <c r="Q370" s="213"/>
      <c r="R370" s="213"/>
      <c r="S370" s="213"/>
      <c r="T370" s="213"/>
      <c r="U370" s="213"/>
      <c r="V370" s="213"/>
      <c r="W370" s="213"/>
      <c r="X370" s="213"/>
      <c r="Y370" s="213"/>
      <c r="Z370" s="213"/>
      <c r="AA370" s="213"/>
      <c r="AB370" s="213"/>
      <c r="AC370" s="213"/>
      <c r="AD370" s="213"/>
      <c r="AE370" s="213"/>
      <c r="AF370" s="213"/>
      <c r="AG370" s="213"/>
      <c r="AH370" s="213"/>
      <c r="AI370" s="213"/>
      <c r="AJ370" s="213"/>
      <c r="AK370" s="213"/>
      <c r="AL370" s="213"/>
    </row>
    <row r="371" ht="16.5" customHeight="1">
      <c r="A371" s="213"/>
      <c r="C371" s="234"/>
      <c r="D371" s="213"/>
      <c r="E371" s="213"/>
      <c r="F371" s="213"/>
      <c r="G371" s="213"/>
      <c r="I371" s="221"/>
      <c r="J371" s="213"/>
      <c r="K371" s="213"/>
      <c r="L371" s="213"/>
      <c r="M371" s="213"/>
      <c r="N371" s="213"/>
      <c r="O371" s="213"/>
      <c r="P371" s="213"/>
      <c r="Q371" s="213"/>
      <c r="R371" s="213"/>
      <c r="S371" s="213"/>
      <c r="T371" s="213"/>
      <c r="U371" s="213"/>
      <c r="V371" s="213"/>
      <c r="W371" s="213"/>
      <c r="X371" s="213"/>
      <c r="Y371" s="213"/>
      <c r="Z371" s="213"/>
      <c r="AA371" s="213"/>
      <c r="AB371" s="213"/>
      <c r="AC371" s="213"/>
      <c r="AD371" s="213"/>
      <c r="AE371" s="213"/>
      <c r="AF371" s="213"/>
      <c r="AG371" s="213"/>
      <c r="AH371" s="213"/>
      <c r="AI371" s="213"/>
      <c r="AJ371" s="213"/>
      <c r="AK371" s="213"/>
      <c r="AL371" s="213"/>
    </row>
    <row r="372" ht="16.5" customHeight="1">
      <c r="A372" s="213"/>
      <c r="C372" s="234"/>
      <c r="D372" s="213"/>
      <c r="E372" s="213"/>
      <c r="F372" s="213"/>
      <c r="G372" s="213"/>
      <c r="I372" s="221"/>
      <c r="J372" s="213"/>
      <c r="K372" s="213"/>
      <c r="L372" s="213"/>
      <c r="M372" s="213"/>
      <c r="N372" s="213"/>
      <c r="O372" s="213"/>
      <c r="P372" s="213"/>
      <c r="Q372" s="213"/>
      <c r="R372" s="213"/>
      <c r="S372" s="213"/>
      <c r="T372" s="213"/>
      <c r="U372" s="213"/>
      <c r="V372" s="213"/>
      <c r="W372" s="213"/>
      <c r="X372" s="213"/>
      <c r="Y372" s="213"/>
      <c r="Z372" s="213"/>
      <c r="AA372" s="213"/>
      <c r="AB372" s="213"/>
      <c r="AC372" s="213"/>
      <c r="AD372" s="213"/>
      <c r="AE372" s="213"/>
      <c r="AF372" s="213"/>
      <c r="AG372" s="213"/>
      <c r="AH372" s="213"/>
      <c r="AI372" s="213"/>
      <c r="AJ372" s="213"/>
      <c r="AK372" s="213"/>
      <c r="AL372" s="213"/>
    </row>
    <row r="373" ht="16.5" customHeight="1">
      <c r="A373" s="213"/>
      <c r="C373" s="234"/>
      <c r="D373" s="213"/>
      <c r="E373" s="213"/>
      <c r="F373" s="213"/>
      <c r="G373" s="213"/>
      <c r="I373" s="221"/>
      <c r="J373" s="213"/>
      <c r="K373" s="213"/>
      <c r="L373" s="213"/>
      <c r="M373" s="213"/>
      <c r="N373" s="213"/>
      <c r="O373" s="213"/>
      <c r="P373" s="213"/>
      <c r="Q373" s="213"/>
      <c r="R373" s="213"/>
      <c r="S373" s="213"/>
      <c r="T373" s="213"/>
      <c r="U373" s="213"/>
      <c r="V373" s="213"/>
      <c r="W373" s="213"/>
      <c r="X373" s="213"/>
      <c r="Y373" s="213"/>
      <c r="Z373" s="213"/>
      <c r="AA373" s="213"/>
      <c r="AB373" s="213"/>
      <c r="AC373" s="213"/>
      <c r="AD373" s="213"/>
      <c r="AE373" s="213"/>
      <c r="AF373" s="213"/>
      <c r="AG373" s="213"/>
      <c r="AH373" s="213"/>
      <c r="AI373" s="213"/>
      <c r="AJ373" s="213"/>
      <c r="AK373" s="213"/>
      <c r="AL373" s="213"/>
    </row>
    <row r="374" ht="16.5" customHeight="1">
      <c r="A374" s="213"/>
      <c r="C374" s="234"/>
      <c r="D374" s="213"/>
      <c r="E374" s="213"/>
      <c r="F374" s="213"/>
      <c r="G374" s="213"/>
      <c r="I374" s="221"/>
      <c r="J374" s="213"/>
      <c r="K374" s="213"/>
      <c r="L374" s="213"/>
      <c r="M374" s="213"/>
      <c r="N374" s="213"/>
      <c r="O374" s="213"/>
      <c r="P374" s="213"/>
      <c r="Q374" s="213"/>
      <c r="R374" s="213"/>
      <c r="S374" s="213"/>
      <c r="T374" s="213"/>
      <c r="U374" s="213"/>
      <c r="V374" s="213"/>
      <c r="W374" s="213"/>
      <c r="X374" s="213"/>
      <c r="Y374" s="213"/>
      <c r="Z374" s="213"/>
      <c r="AA374" s="213"/>
      <c r="AB374" s="213"/>
      <c r="AC374" s="213"/>
      <c r="AD374" s="213"/>
      <c r="AE374" s="213"/>
      <c r="AF374" s="213"/>
      <c r="AG374" s="213"/>
      <c r="AH374" s="213"/>
      <c r="AI374" s="213"/>
      <c r="AJ374" s="213"/>
      <c r="AK374" s="213"/>
      <c r="AL374" s="213"/>
    </row>
    <row r="375" ht="16.5" customHeight="1">
      <c r="A375" s="213"/>
      <c r="C375" s="234"/>
      <c r="D375" s="213"/>
      <c r="E375" s="213"/>
      <c r="F375" s="213"/>
      <c r="G375" s="213"/>
      <c r="I375" s="221"/>
      <c r="J375" s="213"/>
      <c r="K375" s="213"/>
      <c r="L375" s="213"/>
      <c r="M375" s="213"/>
      <c r="N375" s="213"/>
      <c r="O375" s="213"/>
      <c r="P375" s="213"/>
      <c r="Q375" s="213"/>
      <c r="R375" s="213"/>
      <c r="S375" s="213"/>
      <c r="T375" s="213"/>
      <c r="U375" s="213"/>
      <c r="V375" s="213"/>
      <c r="W375" s="213"/>
      <c r="X375" s="213"/>
      <c r="Y375" s="213"/>
      <c r="Z375" s="213"/>
      <c r="AA375" s="213"/>
      <c r="AB375" s="213"/>
      <c r="AC375" s="213"/>
      <c r="AD375" s="213"/>
      <c r="AE375" s="213"/>
      <c r="AF375" s="213"/>
      <c r="AG375" s="213"/>
      <c r="AH375" s="213"/>
      <c r="AI375" s="213"/>
      <c r="AJ375" s="213"/>
      <c r="AK375" s="213"/>
      <c r="AL375" s="213"/>
    </row>
    <row r="376" ht="16.5" customHeight="1">
      <c r="A376" s="213"/>
      <c r="C376" s="234"/>
      <c r="D376" s="213"/>
      <c r="E376" s="213"/>
      <c r="F376" s="213"/>
      <c r="G376" s="213"/>
      <c r="I376" s="221"/>
      <c r="J376" s="213"/>
      <c r="K376" s="213"/>
      <c r="L376" s="213"/>
      <c r="M376" s="213"/>
      <c r="N376" s="213"/>
      <c r="O376" s="213"/>
      <c r="P376" s="213"/>
      <c r="Q376" s="213"/>
      <c r="R376" s="213"/>
      <c r="S376" s="213"/>
      <c r="T376" s="213"/>
      <c r="U376" s="213"/>
      <c r="V376" s="213"/>
      <c r="W376" s="213"/>
      <c r="X376" s="213"/>
      <c r="Y376" s="213"/>
      <c r="Z376" s="213"/>
      <c r="AA376" s="213"/>
      <c r="AB376" s="213"/>
      <c r="AC376" s="213"/>
      <c r="AD376" s="213"/>
      <c r="AE376" s="213"/>
      <c r="AF376" s="213"/>
      <c r="AG376" s="213"/>
      <c r="AH376" s="213"/>
      <c r="AI376" s="213"/>
      <c r="AJ376" s="213"/>
      <c r="AK376" s="213"/>
      <c r="AL376" s="213"/>
    </row>
    <row r="377" ht="16.5" customHeight="1">
      <c r="A377" s="213"/>
      <c r="C377" s="234"/>
      <c r="D377" s="213"/>
      <c r="E377" s="213"/>
      <c r="F377" s="213"/>
      <c r="G377" s="213"/>
      <c r="I377" s="221"/>
      <c r="J377" s="213"/>
      <c r="K377" s="213"/>
      <c r="L377" s="213"/>
      <c r="M377" s="213"/>
      <c r="N377" s="213"/>
      <c r="O377" s="213"/>
      <c r="P377" s="213"/>
      <c r="Q377" s="213"/>
      <c r="R377" s="213"/>
      <c r="S377" s="213"/>
      <c r="T377" s="213"/>
      <c r="U377" s="213"/>
      <c r="V377" s="213"/>
      <c r="W377" s="213"/>
      <c r="X377" s="213"/>
      <c r="Y377" s="213"/>
      <c r="Z377" s="213"/>
      <c r="AA377" s="213"/>
      <c r="AB377" s="213"/>
      <c r="AC377" s="213"/>
      <c r="AD377" s="213"/>
      <c r="AE377" s="213"/>
      <c r="AF377" s="213"/>
      <c r="AG377" s="213"/>
      <c r="AH377" s="213"/>
      <c r="AI377" s="213"/>
      <c r="AJ377" s="213"/>
      <c r="AK377" s="213"/>
      <c r="AL377" s="213"/>
    </row>
    <row r="378" ht="16.5" customHeight="1">
      <c r="A378" s="213"/>
      <c r="C378" s="234"/>
      <c r="D378" s="213"/>
      <c r="E378" s="213"/>
      <c r="F378" s="213"/>
      <c r="G378" s="213"/>
      <c r="I378" s="221"/>
      <c r="J378" s="213"/>
      <c r="K378" s="213"/>
      <c r="L378" s="213"/>
      <c r="M378" s="213"/>
      <c r="N378" s="213"/>
      <c r="O378" s="213"/>
      <c r="P378" s="213"/>
      <c r="Q378" s="213"/>
      <c r="R378" s="213"/>
      <c r="S378" s="213"/>
      <c r="T378" s="213"/>
      <c r="U378" s="213"/>
      <c r="V378" s="213"/>
      <c r="W378" s="213"/>
      <c r="X378" s="213"/>
      <c r="Y378" s="213"/>
      <c r="Z378" s="213"/>
      <c r="AA378" s="213"/>
      <c r="AB378" s="213"/>
      <c r="AC378" s="213"/>
      <c r="AD378" s="213"/>
      <c r="AE378" s="213"/>
      <c r="AF378" s="213"/>
      <c r="AG378" s="213"/>
      <c r="AH378" s="213"/>
      <c r="AI378" s="213"/>
      <c r="AJ378" s="213"/>
      <c r="AK378" s="213"/>
      <c r="AL378" s="213"/>
    </row>
    <row r="379" ht="16.5" customHeight="1">
      <c r="A379" s="213"/>
      <c r="C379" s="234"/>
      <c r="D379" s="213"/>
      <c r="E379" s="213"/>
      <c r="F379" s="213"/>
      <c r="G379" s="213"/>
      <c r="I379" s="221"/>
      <c r="J379" s="213"/>
      <c r="K379" s="213"/>
      <c r="L379" s="213"/>
      <c r="M379" s="213"/>
      <c r="N379" s="213"/>
      <c r="O379" s="213"/>
      <c r="P379" s="213"/>
      <c r="Q379" s="213"/>
      <c r="R379" s="213"/>
      <c r="S379" s="213"/>
      <c r="T379" s="213"/>
      <c r="U379" s="213"/>
      <c r="V379" s="213"/>
      <c r="W379" s="213"/>
      <c r="X379" s="213"/>
      <c r="Y379" s="213"/>
      <c r="Z379" s="213"/>
      <c r="AA379" s="213"/>
      <c r="AB379" s="213"/>
      <c r="AC379" s="213"/>
      <c r="AD379" s="213"/>
      <c r="AE379" s="213"/>
      <c r="AF379" s="213"/>
      <c r="AG379" s="213"/>
      <c r="AH379" s="213"/>
      <c r="AI379" s="213"/>
      <c r="AJ379" s="213"/>
      <c r="AK379" s="213"/>
      <c r="AL379" s="213"/>
    </row>
    <row r="380" ht="16.5" customHeight="1">
      <c r="A380" s="213"/>
      <c r="C380" s="234"/>
      <c r="D380" s="213"/>
      <c r="E380" s="213"/>
      <c r="F380" s="213"/>
      <c r="G380" s="213"/>
      <c r="I380" s="221"/>
      <c r="J380" s="213"/>
      <c r="K380" s="213"/>
      <c r="L380" s="213"/>
      <c r="M380" s="213"/>
      <c r="N380" s="213"/>
      <c r="O380" s="213"/>
      <c r="P380" s="213"/>
      <c r="Q380" s="213"/>
      <c r="R380" s="213"/>
      <c r="S380" s="213"/>
      <c r="T380" s="213"/>
      <c r="U380" s="213"/>
      <c r="V380" s="213"/>
      <c r="W380" s="213"/>
      <c r="X380" s="213"/>
      <c r="Y380" s="213"/>
      <c r="Z380" s="213"/>
      <c r="AA380" s="213"/>
      <c r="AB380" s="213"/>
      <c r="AC380" s="213"/>
      <c r="AD380" s="213"/>
      <c r="AE380" s="213"/>
      <c r="AF380" s="213"/>
      <c r="AG380" s="213"/>
      <c r="AH380" s="213"/>
      <c r="AI380" s="213"/>
      <c r="AJ380" s="213"/>
      <c r="AK380" s="213"/>
      <c r="AL380" s="213"/>
    </row>
    <row r="381" ht="16.5" customHeight="1">
      <c r="A381" s="213"/>
      <c r="C381" s="234"/>
      <c r="D381" s="213"/>
      <c r="E381" s="213"/>
      <c r="F381" s="213"/>
      <c r="G381" s="213"/>
      <c r="I381" s="221"/>
      <c r="J381" s="213"/>
      <c r="K381" s="213"/>
      <c r="L381" s="213"/>
      <c r="M381" s="213"/>
      <c r="N381" s="213"/>
      <c r="O381" s="213"/>
      <c r="P381" s="213"/>
      <c r="Q381" s="213"/>
      <c r="R381" s="213"/>
      <c r="S381" s="213"/>
      <c r="T381" s="213"/>
      <c r="U381" s="213"/>
      <c r="V381" s="213"/>
      <c r="W381" s="213"/>
      <c r="X381" s="213"/>
      <c r="Y381" s="213"/>
      <c r="Z381" s="213"/>
      <c r="AA381" s="213"/>
      <c r="AB381" s="213"/>
      <c r="AC381" s="213"/>
      <c r="AD381" s="213"/>
      <c r="AE381" s="213"/>
      <c r="AF381" s="213"/>
      <c r="AG381" s="213"/>
      <c r="AH381" s="213"/>
      <c r="AI381" s="213"/>
      <c r="AJ381" s="213"/>
      <c r="AK381" s="213"/>
      <c r="AL381" s="213"/>
    </row>
    <row r="382" ht="16.5" customHeight="1">
      <c r="A382" s="213"/>
      <c r="C382" s="234"/>
      <c r="D382" s="213"/>
      <c r="E382" s="213"/>
      <c r="F382" s="213"/>
      <c r="G382" s="213"/>
      <c r="I382" s="221"/>
      <c r="J382" s="213"/>
      <c r="K382" s="213"/>
      <c r="L382" s="213"/>
      <c r="M382" s="213"/>
      <c r="N382" s="213"/>
      <c r="O382" s="213"/>
      <c r="P382" s="213"/>
      <c r="Q382" s="213"/>
      <c r="R382" s="213"/>
      <c r="S382" s="213"/>
      <c r="T382" s="213"/>
      <c r="U382" s="213"/>
      <c r="V382" s="213"/>
      <c r="W382" s="213"/>
      <c r="X382" s="213"/>
      <c r="Y382" s="213"/>
      <c r="Z382" s="213"/>
      <c r="AA382" s="213"/>
      <c r="AB382" s="213"/>
      <c r="AC382" s="213"/>
      <c r="AD382" s="213"/>
      <c r="AE382" s="213"/>
      <c r="AF382" s="213"/>
      <c r="AG382" s="213"/>
      <c r="AH382" s="213"/>
      <c r="AI382" s="213"/>
      <c r="AJ382" s="213"/>
      <c r="AK382" s="213"/>
      <c r="AL382" s="213"/>
    </row>
    <row r="383" ht="16.5" customHeight="1">
      <c r="A383" s="213"/>
      <c r="C383" s="234"/>
      <c r="D383" s="213"/>
      <c r="E383" s="213"/>
      <c r="F383" s="213"/>
      <c r="G383" s="213"/>
      <c r="I383" s="221"/>
      <c r="J383" s="213"/>
      <c r="K383" s="213"/>
      <c r="L383" s="213"/>
      <c r="M383" s="213"/>
      <c r="N383" s="213"/>
      <c r="O383" s="213"/>
      <c r="P383" s="213"/>
      <c r="Q383" s="213"/>
      <c r="R383" s="213"/>
      <c r="S383" s="213"/>
      <c r="T383" s="213"/>
      <c r="U383" s="213"/>
      <c r="V383" s="213"/>
      <c r="W383" s="213"/>
      <c r="X383" s="213"/>
      <c r="Y383" s="213"/>
      <c r="Z383" s="213"/>
      <c r="AA383" s="213"/>
      <c r="AB383" s="213"/>
      <c r="AC383" s="213"/>
      <c r="AD383" s="213"/>
      <c r="AE383" s="213"/>
      <c r="AF383" s="213"/>
      <c r="AG383" s="213"/>
      <c r="AH383" s="213"/>
      <c r="AI383" s="213"/>
      <c r="AJ383" s="213"/>
      <c r="AK383" s="213"/>
      <c r="AL383" s="213"/>
    </row>
    <row r="384" ht="16.5" customHeight="1">
      <c r="A384" s="213"/>
      <c r="C384" s="234"/>
      <c r="D384" s="213"/>
      <c r="E384" s="213"/>
      <c r="F384" s="213"/>
      <c r="G384" s="213"/>
      <c r="I384" s="221"/>
      <c r="J384" s="213"/>
      <c r="K384" s="213"/>
      <c r="L384" s="213"/>
      <c r="M384" s="213"/>
      <c r="N384" s="213"/>
      <c r="O384" s="213"/>
      <c r="P384" s="213"/>
      <c r="Q384" s="213"/>
      <c r="R384" s="213"/>
      <c r="S384" s="213"/>
      <c r="T384" s="213"/>
      <c r="U384" s="213"/>
      <c r="V384" s="213"/>
      <c r="W384" s="213"/>
      <c r="X384" s="213"/>
      <c r="Y384" s="213"/>
      <c r="Z384" s="213"/>
      <c r="AA384" s="213"/>
      <c r="AB384" s="213"/>
      <c r="AC384" s="213"/>
      <c r="AD384" s="213"/>
      <c r="AE384" s="213"/>
      <c r="AF384" s="213"/>
      <c r="AG384" s="213"/>
      <c r="AH384" s="213"/>
      <c r="AI384" s="213"/>
      <c r="AJ384" s="213"/>
      <c r="AK384" s="213"/>
      <c r="AL384" s="213"/>
    </row>
    <row r="385" ht="16.5" customHeight="1">
      <c r="A385" s="213"/>
      <c r="C385" s="234"/>
      <c r="D385" s="213"/>
      <c r="E385" s="213"/>
      <c r="F385" s="213"/>
      <c r="G385" s="213"/>
      <c r="I385" s="221"/>
      <c r="J385" s="213"/>
      <c r="K385" s="213"/>
      <c r="L385" s="213"/>
      <c r="M385" s="213"/>
      <c r="N385" s="213"/>
      <c r="O385" s="213"/>
      <c r="P385" s="213"/>
      <c r="Q385" s="213"/>
      <c r="R385" s="213"/>
      <c r="S385" s="213"/>
      <c r="T385" s="213"/>
      <c r="U385" s="213"/>
      <c r="V385" s="213"/>
      <c r="W385" s="213"/>
      <c r="X385" s="213"/>
      <c r="Y385" s="213"/>
      <c r="Z385" s="213"/>
      <c r="AA385" s="213"/>
      <c r="AB385" s="213"/>
      <c r="AC385" s="213"/>
      <c r="AD385" s="213"/>
      <c r="AE385" s="213"/>
      <c r="AF385" s="213"/>
      <c r="AG385" s="213"/>
      <c r="AH385" s="213"/>
      <c r="AI385" s="213"/>
      <c r="AJ385" s="213"/>
      <c r="AK385" s="213"/>
      <c r="AL385" s="213"/>
    </row>
    <row r="386" ht="16.5" customHeight="1">
      <c r="A386" s="213"/>
      <c r="C386" s="234"/>
      <c r="D386" s="213"/>
      <c r="E386" s="213"/>
      <c r="F386" s="213"/>
      <c r="G386" s="213"/>
      <c r="I386" s="221"/>
      <c r="J386" s="213"/>
      <c r="K386" s="213"/>
      <c r="L386" s="213"/>
      <c r="M386" s="213"/>
      <c r="N386" s="213"/>
      <c r="O386" s="213"/>
      <c r="P386" s="213"/>
      <c r="Q386" s="213"/>
      <c r="R386" s="213"/>
      <c r="S386" s="213"/>
      <c r="T386" s="213"/>
      <c r="U386" s="213"/>
      <c r="V386" s="213"/>
      <c r="W386" s="213"/>
      <c r="X386" s="213"/>
      <c r="Y386" s="213"/>
      <c r="Z386" s="213"/>
      <c r="AA386" s="213"/>
      <c r="AB386" s="213"/>
      <c r="AC386" s="213"/>
      <c r="AD386" s="213"/>
      <c r="AE386" s="213"/>
      <c r="AF386" s="213"/>
      <c r="AG386" s="213"/>
      <c r="AH386" s="213"/>
      <c r="AI386" s="213"/>
      <c r="AJ386" s="213"/>
      <c r="AK386" s="213"/>
      <c r="AL386" s="213"/>
    </row>
    <row r="387" ht="16.5" customHeight="1">
      <c r="A387" s="213"/>
      <c r="C387" s="234"/>
      <c r="D387" s="213"/>
      <c r="E387" s="213"/>
      <c r="F387" s="213"/>
      <c r="G387" s="213"/>
      <c r="I387" s="221"/>
      <c r="J387" s="213"/>
      <c r="K387" s="213"/>
      <c r="L387" s="213"/>
      <c r="M387" s="213"/>
      <c r="N387" s="213"/>
      <c r="O387" s="213"/>
      <c r="P387" s="213"/>
      <c r="Q387" s="213"/>
      <c r="R387" s="213"/>
      <c r="S387" s="213"/>
      <c r="T387" s="213"/>
      <c r="U387" s="213"/>
      <c r="V387" s="213"/>
      <c r="W387" s="213"/>
      <c r="X387" s="213"/>
      <c r="Y387" s="213"/>
      <c r="Z387" s="213"/>
      <c r="AA387" s="213"/>
      <c r="AB387" s="213"/>
      <c r="AC387" s="213"/>
      <c r="AD387" s="213"/>
      <c r="AE387" s="213"/>
      <c r="AF387" s="213"/>
      <c r="AG387" s="213"/>
      <c r="AH387" s="213"/>
      <c r="AI387" s="213"/>
      <c r="AJ387" s="213"/>
      <c r="AK387" s="213"/>
      <c r="AL387" s="213"/>
    </row>
    <row r="388" ht="16.5" customHeight="1">
      <c r="A388" s="213"/>
      <c r="C388" s="234"/>
      <c r="D388" s="213"/>
      <c r="E388" s="213"/>
      <c r="F388" s="213"/>
      <c r="G388" s="213"/>
      <c r="I388" s="221"/>
      <c r="J388" s="213"/>
      <c r="K388" s="213"/>
      <c r="L388" s="213"/>
      <c r="M388" s="213"/>
      <c r="N388" s="213"/>
      <c r="O388" s="213"/>
      <c r="P388" s="213"/>
      <c r="Q388" s="213"/>
      <c r="R388" s="213"/>
      <c r="S388" s="213"/>
      <c r="T388" s="213"/>
      <c r="U388" s="213"/>
      <c r="V388" s="213"/>
      <c r="W388" s="213"/>
      <c r="X388" s="213"/>
      <c r="Y388" s="213"/>
      <c r="Z388" s="213"/>
      <c r="AA388" s="213"/>
      <c r="AB388" s="213"/>
      <c r="AC388" s="213"/>
      <c r="AD388" s="213"/>
      <c r="AE388" s="213"/>
      <c r="AF388" s="213"/>
      <c r="AG388" s="213"/>
      <c r="AH388" s="213"/>
      <c r="AI388" s="213"/>
      <c r="AJ388" s="213"/>
      <c r="AK388" s="213"/>
      <c r="AL388" s="213"/>
    </row>
    <row r="389" ht="16.5" customHeight="1">
      <c r="A389" s="213"/>
      <c r="C389" s="234"/>
      <c r="D389" s="213"/>
      <c r="E389" s="213"/>
      <c r="F389" s="213"/>
      <c r="G389" s="213"/>
      <c r="I389" s="221"/>
      <c r="J389" s="213"/>
      <c r="K389" s="213"/>
      <c r="L389" s="213"/>
      <c r="M389" s="213"/>
      <c r="N389" s="213"/>
      <c r="O389" s="213"/>
      <c r="P389" s="213"/>
      <c r="Q389" s="213"/>
      <c r="R389" s="213"/>
      <c r="S389" s="213"/>
      <c r="T389" s="213"/>
      <c r="U389" s="213"/>
      <c r="V389" s="213"/>
      <c r="W389" s="213"/>
      <c r="X389" s="213"/>
      <c r="Y389" s="213"/>
      <c r="Z389" s="213"/>
      <c r="AA389" s="213"/>
      <c r="AB389" s="213"/>
      <c r="AC389" s="213"/>
      <c r="AD389" s="213"/>
      <c r="AE389" s="213"/>
      <c r="AF389" s="213"/>
      <c r="AG389" s="213"/>
      <c r="AH389" s="213"/>
      <c r="AI389" s="213"/>
      <c r="AJ389" s="213"/>
      <c r="AK389" s="213"/>
      <c r="AL389" s="213"/>
    </row>
    <row r="390" ht="16.5" customHeight="1">
      <c r="A390" s="213"/>
      <c r="C390" s="234"/>
      <c r="D390" s="213"/>
      <c r="E390" s="213"/>
      <c r="F390" s="213"/>
      <c r="G390" s="213"/>
      <c r="I390" s="221"/>
      <c r="J390" s="213"/>
      <c r="K390" s="213"/>
      <c r="L390" s="213"/>
      <c r="M390" s="213"/>
      <c r="N390" s="213"/>
      <c r="O390" s="213"/>
      <c r="P390" s="213"/>
      <c r="Q390" s="213"/>
      <c r="R390" s="213"/>
      <c r="S390" s="213"/>
      <c r="T390" s="213"/>
      <c r="U390" s="213"/>
      <c r="V390" s="213"/>
      <c r="W390" s="213"/>
      <c r="X390" s="213"/>
      <c r="Y390" s="213"/>
      <c r="Z390" s="213"/>
      <c r="AA390" s="213"/>
      <c r="AB390" s="213"/>
      <c r="AC390" s="213"/>
      <c r="AD390" s="213"/>
      <c r="AE390" s="213"/>
      <c r="AF390" s="213"/>
      <c r="AG390" s="213"/>
      <c r="AH390" s="213"/>
      <c r="AI390" s="213"/>
      <c r="AJ390" s="213"/>
      <c r="AK390" s="213"/>
      <c r="AL390" s="213"/>
    </row>
    <row r="391" ht="16.5" customHeight="1">
      <c r="A391" s="213"/>
      <c r="C391" s="234"/>
      <c r="D391" s="213"/>
      <c r="E391" s="213"/>
      <c r="F391" s="213"/>
      <c r="G391" s="213"/>
      <c r="I391" s="221"/>
      <c r="J391" s="213"/>
      <c r="K391" s="213"/>
      <c r="L391" s="213"/>
      <c r="M391" s="213"/>
      <c r="N391" s="213"/>
      <c r="O391" s="213"/>
      <c r="P391" s="213"/>
      <c r="Q391" s="213"/>
      <c r="R391" s="213"/>
      <c r="S391" s="213"/>
      <c r="T391" s="213"/>
      <c r="U391" s="213"/>
      <c r="V391" s="213"/>
      <c r="W391" s="213"/>
      <c r="X391" s="213"/>
      <c r="Y391" s="213"/>
      <c r="Z391" s="213"/>
      <c r="AA391" s="213"/>
      <c r="AB391" s="213"/>
      <c r="AC391" s="213"/>
      <c r="AD391" s="213"/>
      <c r="AE391" s="213"/>
      <c r="AF391" s="213"/>
      <c r="AG391" s="213"/>
      <c r="AH391" s="213"/>
      <c r="AI391" s="213"/>
      <c r="AJ391" s="213"/>
      <c r="AK391" s="213"/>
      <c r="AL391" s="213"/>
    </row>
    <row r="392" ht="16.5" customHeight="1">
      <c r="A392" s="213"/>
      <c r="C392" s="234"/>
      <c r="D392" s="213"/>
      <c r="E392" s="213"/>
      <c r="F392" s="213"/>
      <c r="G392" s="213"/>
      <c r="I392" s="221"/>
      <c r="J392" s="213"/>
      <c r="K392" s="213"/>
      <c r="L392" s="213"/>
      <c r="M392" s="213"/>
      <c r="N392" s="213"/>
      <c r="O392" s="213"/>
      <c r="P392" s="213"/>
      <c r="Q392" s="213"/>
      <c r="R392" s="213"/>
      <c r="S392" s="213"/>
      <c r="T392" s="213"/>
      <c r="U392" s="213"/>
      <c r="V392" s="213"/>
      <c r="W392" s="213"/>
      <c r="X392" s="213"/>
      <c r="Y392" s="213"/>
      <c r="Z392" s="213"/>
      <c r="AA392" s="213"/>
      <c r="AB392" s="213"/>
      <c r="AC392" s="213"/>
      <c r="AD392" s="213"/>
      <c r="AE392" s="213"/>
      <c r="AF392" s="213"/>
      <c r="AG392" s="213"/>
      <c r="AH392" s="213"/>
      <c r="AI392" s="213"/>
      <c r="AJ392" s="213"/>
      <c r="AK392" s="213"/>
      <c r="AL392" s="213"/>
    </row>
    <row r="393" ht="16.5" customHeight="1">
      <c r="A393" s="213"/>
      <c r="C393" s="234"/>
      <c r="D393" s="213"/>
      <c r="E393" s="213"/>
      <c r="F393" s="213"/>
      <c r="G393" s="213"/>
      <c r="I393" s="221"/>
      <c r="J393" s="213"/>
      <c r="K393" s="213"/>
      <c r="L393" s="213"/>
      <c r="M393" s="213"/>
      <c r="N393" s="213"/>
      <c r="O393" s="213"/>
      <c r="P393" s="213"/>
      <c r="Q393" s="213"/>
      <c r="R393" s="213"/>
      <c r="S393" s="213"/>
      <c r="T393" s="213"/>
      <c r="U393" s="213"/>
      <c r="V393" s="213"/>
      <c r="W393" s="213"/>
      <c r="X393" s="213"/>
      <c r="Y393" s="213"/>
      <c r="Z393" s="213"/>
      <c r="AA393" s="213"/>
      <c r="AB393" s="213"/>
      <c r="AC393" s="213"/>
      <c r="AD393" s="213"/>
      <c r="AE393" s="213"/>
      <c r="AF393" s="213"/>
      <c r="AG393" s="213"/>
      <c r="AH393" s="213"/>
      <c r="AI393" s="213"/>
      <c r="AJ393" s="213"/>
      <c r="AK393" s="213"/>
      <c r="AL393" s="213"/>
    </row>
    <row r="394" ht="16.5" customHeight="1">
      <c r="A394" s="213"/>
      <c r="C394" s="234"/>
      <c r="D394" s="213"/>
      <c r="E394" s="213"/>
      <c r="F394" s="213"/>
      <c r="G394" s="213"/>
      <c r="I394" s="221"/>
      <c r="J394" s="213"/>
      <c r="K394" s="213"/>
      <c r="L394" s="213"/>
      <c r="M394" s="213"/>
      <c r="N394" s="213"/>
      <c r="O394" s="213"/>
      <c r="P394" s="213"/>
      <c r="Q394" s="213"/>
      <c r="R394" s="213"/>
      <c r="S394" s="213"/>
      <c r="T394" s="213"/>
      <c r="U394" s="213"/>
      <c r="V394" s="213"/>
      <c r="W394" s="213"/>
      <c r="X394" s="213"/>
      <c r="Y394" s="213"/>
      <c r="Z394" s="213"/>
      <c r="AA394" s="213"/>
      <c r="AB394" s="213"/>
      <c r="AC394" s="213"/>
      <c r="AD394" s="213"/>
      <c r="AE394" s="213"/>
      <c r="AF394" s="213"/>
      <c r="AG394" s="213"/>
      <c r="AH394" s="213"/>
      <c r="AI394" s="213"/>
      <c r="AJ394" s="213"/>
      <c r="AK394" s="213"/>
      <c r="AL394" s="213"/>
    </row>
    <row r="395" ht="16.5" customHeight="1">
      <c r="A395" s="213"/>
      <c r="C395" s="234"/>
      <c r="D395" s="213"/>
      <c r="E395" s="213"/>
      <c r="F395" s="213"/>
      <c r="G395" s="213"/>
      <c r="I395" s="221"/>
      <c r="J395" s="213"/>
      <c r="K395" s="213"/>
      <c r="L395" s="213"/>
      <c r="M395" s="213"/>
      <c r="N395" s="213"/>
      <c r="O395" s="213"/>
      <c r="P395" s="213"/>
      <c r="Q395" s="213"/>
      <c r="R395" s="213"/>
      <c r="S395" s="213"/>
      <c r="T395" s="213"/>
      <c r="U395" s="213"/>
      <c r="V395" s="213"/>
      <c r="W395" s="213"/>
      <c r="X395" s="213"/>
      <c r="Y395" s="213"/>
      <c r="Z395" s="213"/>
      <c r="AA395" s="213"/>
      <c r="AB395" s="213"/>
      <c r="AC395" s="213"/>
      <c r="AD395" s="213"/>
      <c r="AE395" s="213"/>
      <c r="AF395" s="213"/>
      <c r="AG395" s="213"/>
      <c r="AH395" s="213"/>
      <c r="AI395" s="213"/>
      <c r="AJ395" s="213"/>
      <c r="AK395" s="213"/>
      <c r="AL395" s="213"/>
    </row>
    <row r="396" ht="16.5" customHeight="1">
      <c r="A396" s="213"/>
      <c r="C396" s="234"/>
      <c r="D396" s="213"/>
      <c r="E396" s="213"/>
      <c r="F396" s="213"/>
      <c r="G396" s="213"/>
      <c r="I396" s="221"/>
      <c r="J396" s="213"/>
      <c r="K396" s="213"/>
      <c r="L396" s="213"/>
      <c r="M396" s="213"/>
      <c r="N396" s="213"/>
      <c r="O396" s="213"/>
      <c r="P396" s="213"/>
      <c r="Q396" s="213"/>
      <c r="R396" s="213"/>
      <c r="S396" s="213"/>
      <c r="T396" s="213"/>
      <c r="U396" s="213"/>
      <c r="V396" s="213"/>
      <c r="W396" s="213"/>
      <c r="X396" s="213"/>
      <c r="Y396" s="213"/>
      <c r="Z396" s="213"/>
      <c r="AA396" s="213"/>
      <c r="AB396" s="213"/>
      <c r="AC396" s="213"/>
      <c r="AD396" s="213"/>
      <c r="AE396" s="213"/>
      <c r="AF396" s="213"/>
      <c r="AG396" s="213"/>
      <c r="AH396" s="213"/>
      <c r="AI396" s="213"/>
      <c r="AJ396" s="213"/>
      <c r="AK396" s="213"/>
      <c r="AL396" s="213"/>
    </row>
    <row r="397" ht="16.5" customHeight="1">
      <c r="A397" s="213"/>
      <c r="C397" s="234"/>
      <c r="D397" s="213"/>
      <c r="E397" s="213"/>
      <c r="F397" s="213"/>
      <c r="G397" s="213"/>
      <c r="I397" s="221"/>
      <c r="J397" s="213"/>
      <c r="K397" s="213"/>
      <c r="L397" s="213"/>
      <c r="M397" s="213"/>
      <c r="N397" s="213"/>
      <c r="O397" s="213"/>
      <c r="P397" s="213"/>
      <c r="Q397" s="213"/>
      <c r="R397" s="213"/>
      <c r="S397" s="213"/>
      <c r="T397" s="213"/>
      <c r="U397" s="213"/>
      <c r="V397" s="213"/>
      <c r="W397" s="213"/>
      <c r="X397" s="213"/>
      <c r="Y397" s="213"/>
      <c r="Z397" s="213"/>
      <c r="AA397" s="213"/>
      <c r="AB397" s="213"/>
      <c r="AC397" s="213"/>
      <c r="AD397" s="213"/>
      <c r="AE397" s="213"/>
      <c r="AF397" s="213"/>
      <c r="AG397" s="213"/>
      <c r="AH397" s="213"/>
      <c r="AI397" s="213"/>
      <c r="AJ397" s="213"/>
      <c r="AK397" s="213"/>
      <c r="AL397" s="213"/>
    </row>
    <row r="398" ht="16.5" customHeight="1">
      <c r="A398" s="213"/>
      <c r="C398" s="234"/>
      <c r="D398" s="213"/>
      <c r="E398" s="213"/>
      <c r="F398" s="213"/>
      <c r="G398" s="213"/>
      <c r="I398" s="221"/>
      <c r="J398" s="213"/>
      <c r="K398" s="213"/>
      <c r="L398" s="213"/>
      <c r="M398" s="213"/>
      <c r="N398" s="213"/>
      <c r="O398" s="213"/>
      <c r="P398" s="213"/>
      <c r="Q398" s="213"/>
      <c r="R398" s="213"/>
      <c r="S398" s="213"/>
      <c r="T398" s="213"/>
      <c r="U398" s="213"/>
      <c r="V398" s="213"/>
      <c r="W398" s="213"/>
      <c r="X398" s="213"/>
      <c r="Y398" s="213"/>
      <c r="Z398" s="213"/>
      <c r="AA398" s="213"/>
      <c r="AB398" s="213"/>
      <c r="AC398" s="213"/>
      <c r="AD398" s="213"/>
      <c r="AE398" s="213"/>
      <c r="AF398" s="213"/>
      <c r="AG398" s="213"/>
      <c r="AH398" s="213"/>
      <c r="AI398" s="213"/>
      <c r="AJ398" s="213"/>
      <c r="AK398" s="213"/>
      <c r="AL398" s="213"/>
    </row>
    <row r="399" ht="16.5" customHeight="1">
      <c r="A399" s="213"/>
      <c r="C399" s="234"/>
      <c r="D399" s="213"/>
      <c r="E399" s="213"/>
      <c r="F399" s="213"/>
      <c r="G399" s="213"/>
      <c r="I399" s="221"/>
      <c r="J399" s="213"/>
      <c r="K399" s="213"/>
      <c r="L399" s="213"/>
      <c r="M399" s="213"/>
      <c r="N399" s="213"/>
      <c r="O399" s="213"/>
      <c r="P399" s="213"/>
      <c r="Q399" s="213"/>
      <c r="R399" s="213"/>
      <c r="S399" s="213"/>
      <c r="T399" s="213"/>
      <c r="U399" s="213"/>
      <c r="V399" s="213"/>
      <c r="W399" s="213"/>
      <c r="X399" s="213"/>
      <c r="Y399" s="213"/>
      <c r="Z399" s="213"/>
      <c r="AA399" s="213"/>
      <c r="AB399" s="213"/>
      <c r="AC399" s="213"/>
      <c r="AD399" s="213"/>
      <c r="AE399" s="213"/>
      <c r="AF399" s="213"/>
      <c r="AG399" s="213"/>
      <c r="AH399" s="213"/>
      <c r="AI399" s="213"/>
      <c r="AJ399" s="213"/>
      <c r="AK399" s="213"/>
      <c r="AL399" s="213"/>
    </row>
    <row r="400" ht="16.5" customHeight="1">
      <c r="A400" s="213"/>
      <c r="C400" s="234"/>
      <c r="D400" s="213"/>
      <c r="E400" s="213"/>
      <c r="F400" s="213"/>
      <c r="G400" s="213"/>
      <c r="I400" s="221"/>
      <c r="J400" s="213"/>
      <c r="K400" s="213"/>
      <c r="L400" s="213"/>
      <c r="M400" s="213"/>
      <c r="N400" s="213"/>
      <c r="O400" s="213"/>
      <c r="P400" s="213"/>
      <c r="Q400" s="213"/>
      <c r="R400" s="213"/>
      <c r="S400" s="213"/>
      <c r="T400" s="213"/>
      <c r="U400" s="213"/>
      <c r="V400" s="213"/>
      <c r="W400" s="213"/>
      <c r="X400" s="213"/>
      <c r="Y400" s="213"/>
      <c r="Z400" s="213"/>
      <c r="AA400" s="213"/>
      <c r="AB400" s="213"/>
      <c r="AC400" s="213"/>
      <c r="AD400" s="213"/>
      <c r="AE400" s="213"/>
      <c r="AF400" s="213"/>
      <c r="AG400" s="213"/>
      <c r="AH400" s="213"/>
      <c r="AI400" s="213"/>
      <c r="AJ400" s="213"/>
      <c r="AK400" s="213"/>
      <c r="AL400" s="213"/>
    </row>
    <row r="401" ht="16.5" customHeight="1">
      <c r="A401" s="213"/>
      <c r="C401" s="234"/>
      <c r="D401" s="213"/>
      <c r="E401" s="213"/>
      <c r="F401" s="213"/>
      <c r="G401" s="213"/>
      <c r="I401" s="221"/>
      <c r="J401" s="213"/>
      <c r="K401" s="213"/>
      <c r="L401" s="213"/>
      <c r="M401" s="213"/>
      <c r="N401" s="213"/>
      <c r="O401" s="213"/>
      <c r="P401" s="213"/>
      <c r="Q401" s="213"/>
      <c r="R401" s="213"/>
      <c r="S401" s="213"/>
      <c r="T401" s="213"/>
      <c r="U401" s="213"/>
      <c r="V401" s="213"/>
      <c r="W401" s="213"/>
      <c r="X401" s="213"/>
      <c r="Y401" s="213"/>
      <c r="Z401" s="213"/>
      <c r="AA401" s="213"/>
      <c r="AB401" s="213"/>
      <c r="AC401" s="213"/>
      <c r="AD401" s="213"/>
      <c r="AE401" s="213"/>
      <c r="AF401" s="213"/>
      <c r="AG401" s="213"/>
      <c r="AH401" s="213"/>
      <c r="AI401" s="213"/>
      <c r="AJ401" s="213"/>
      <c r="AK401" s="213"/>
      <c r="AL401" s="213"/>
    </row>
    <row r="402" ht="16.5" customHeight="1">
      <c r="A402" s="213"/>
      <c r="C402" s="234"/>
      <c r="D402" s="213"/>
      <c r="E402" s="213"/>
      <c r="F402" s="213"/>
      <c r="G402" s="213"/>
      <c r="I402" s="221"/>
      <c r="J402" s="213"/>
      <c r="K402" s="213"/>
      <c r="L402" s="213"/>
      <c r="M402" s="213"/>
      <c r="N402" s="213"/>
      <c r="O402" s="213"/>
      <c r="P402" s="213"/>
      <c r="Q402" s="213"/>
      <c r="R402" s="213"/>
      <c r="S402" s="213"/>
      <c r="T402" s="213"/>
      <c r="U402" s="213"/>
      <c r="V402" s="213"/>
      <c r="W402" s="213"/>
      <c r="X402" s="213"/>
      <c r="Y402" s="213"/>
      <c r="Z402" s="213"/>
      <c r="AA402" s="213"/>
      <c r="AB402" s="213"/>
      <c r="AC402" s="213"/>
      <c r="AD402" s="213"/>
      <c r="AE402" s="213"/>
      <c r="AF402" s="213"/>
      <c r="AG402" s="213"/>
      <c r="AH402" s="213"/>
      <c r="AI402" s="213"/>
      <c r="AJ402" s="213"/>
      <c r="AK402" s="213"/>
      <c r="AL402" s="213"/>
    </row>
    <row r="403" ht="16.5" customHeight="1">
      <c r="A403" s="213"/>
      <c r="C403" s="234"/>
      <c r="D403" s="213"/>
      <c r="E403" s="213"/>
      <c r="F403" s="213"/>
      <c r="G403" s="213"/>
      <c r="I403" s="221"/>
      <c r="J403" s="213"/>
      <c r="K403" s="213"/>
      <c r="L403" s="213"/>
      <c r="M403" s="213"/>
      <c r="N403" s="213"/>
      <c r="O403" s="213"/>
      <c r="P403" s="213"/>
      <c r="Q403" s="213"/>
      <c r="R403" s="213"/>
      <c r="S403" s="213"/>
      <c r="T403" s="213"/>
      <c r="U403" s="213"/>
      <c r="V403" s="213"/>
      <c r="W403" s="213"/>
      <c r="X403" s="213"/>
      <c r="Y403" s="213"/>
      <c r="Z403" s="213"/>
      <c r="AA403" s="213"/>
      <c r="AB403" s="213"/>
      <c r="AC403" s="213"/>
      <c r="AD403" s="213"/>
      <c r="AE403" s="213"/>
      <c r="AF403" s="213"/>
      <c r="AG403" s="213"/>
      <c r="AH403" s="213"/>
      <c r="AI403" s="213"/>
      <c r="AJ403" s="213"/>
      <c r="AK403" s="213"/>
      <c r="AL403" s="213"/>
    </row>
    <row r="404" ht="16.5" customHeight="1">
      <c r="A404" s="213"/>
      <c r="C404" s="234"/>
      <c r="D404" s="213"/>
      <c r="E404" s="213"/>
      <c r="F404" s="213"/>
      <c r="G404" s="213"/>
      <c r="I404" s="221"/>
      <c r="J404" s="213"/>
      <c r="K404" s="213"/>
      <c r="L404" s="213"/>
      <c r="M404" s="213"/>
      <c r="N404" s="213"/>
      <c r="O404" s="213"/>
      <c r="P404" s="213"/>
      <c r="Q404" s="213"/>
      <c r="R404" s="213"/>
      <c r="S404" s="213"/>
      <c r="T404" s="213"/>
      <c r="U404" s="213"/>
      <c r="V404" s="213"/>
      <c r="W404" s="213"/>
      <c r="X404" s="213"/>
      <c r="Y404" s="213"/>
      <c r="Z404" s="213"/>
      <c r="AA404" s="213"/>
      <c r="AB404" s="213"/>
      <c r="AC404" s="213"/>
      <c r="AD404" s="213"/>
      <c r="AE404" s="213"/>
      <c r="AF404" s="213"/>
      <c r="AG404" s="213"/>
      <c r="AH404" s="213"/>
      <c r="AI404" s="213"/>
      <c r="AJ404" s="213"/>
      <c r="AK404" s="213"/>
      <c r="AL404" s="213"/>
    </row>
    <row r="405" ht="16.5" customHeight="1">
      <c r="A405" s="213"/>
      <c r="C405" s="234"/>
      <c r="D405" s="213"/>
      <c r="E405" s="213"/>
      <c r="F405" s="213"/>
      <c r="G405" s="213"/>
      <c r="I405" s="221"/>
      <c r="J405" s="213"/>
      <c r="K405" s="213"/>
      <c r="L405" s="213"/>
      <c r="M405" s="213"/>
      <c r="N405" s="213"/>
      <c r="O405" s="213"/>
      <c r="P405" s="213"/>
      <c r="Q405" s="213"/>
      <c r="R405" s="213"/>
      <c r="S405" s="213"/>
      <c r="T405" s="213"/>
      <c r="U405" s="213"/>
      <c r="V405" s="213"/>
      <c r="W405" s="213"/>
      <c r="X405" s="213"/>
      <c r="Y405" s="213"/>
      <c r="Z405" s="213"/>
      <c r="AA405" s="213"/>
      <c r="AB405" s="213"/>
      <c r="AC405" s="213"/>
      <c r="AD405" s="213"/>
      <c r="AE405" s="213"/>
      <c r="AF405" s="213"/>
      <c r="AG405" s="213"/>
      <c r="AH405" s="213"/>
      <c r="AI405" s="213"/>
      <c r="AJ405" s="213"/>
      <c r="AK405" s="213"/>
      <c r="AL405" s="213"/>
    </row>
    <row r="406" ht="16.5" customHeight="1">
      <c r="A406" s="213"/>
      <c r="C406" s="234"/>
      <c r="D406" s="213"/>
      <c r="E406" s="213"/>
      <c r="F406" s="213"/>
      <c r="G406" s="213"/>
      <c r="I406" s="221"/>
      <c r="J406" s="213"/>
      <c r="K406" s="213"/>
      <c r="L406" s="213"/>
      <c r="M406" s="213"/>
      <c r="N406" s="213"/>
      <c r="O406" s="213"/>
      <c r="P406" s="213"/>
      <c r="Q406" s="213"/>
      <c r="R406" s="213"/>
      <c r="S406" s="213"/>
      <c r="T406" s="213"/>
      <c r="U406" s="213"/>
      <c r="V406" s="213"/>
      <c r="W406" s="213"/>
      <c r="X406" s="213"/>
      <c r="Y406" s="213"/>
      <c r="Z406" s="213"/>
      <c r="AA406" s="213"/>
      <c r="AB406" s="213"/>
      <c r="AC406" s="213"/>
      <c r="AD406" s="213"/>
      <c r="AE406" s="213"/>
      <c r="AF406" s="213"/>
      <c r="AG406" s="213"/>
      <c r="AH406" s="213"/>
      <c r="AI406" s="213"/>
      <c r="AJ406" s="213"/>
      <c r="AK406" s="213"/>
      <c r="AL406" s="213"/>
    </row>
    <row r="407" ht="16.5" customHeight="1">
      <c r="A407" s="213"/>
      <c r="C407" s="234"/>
      <c r="D407" s="213"/>
      <c r="E407" s="213"/>
      <c r="F407" s="213"/>
      <c r="G407" s="213"/>
      <c r="I407" s="221"/>
      <c r="J407" s="213"/>
      <c r="K407" s="213"/>
      <c r="L407" s="213"/>
      <c r="M407" s="213"/>
      <c r="N407" s="213"/>
      <c r="O407" s="213"/>
      <c r="P407" s="213"/>
      <c r="Q407" s="213"/>
      <c r="R407" s="213"/>
      <c r="S407" s="213"/>
      <c r="T407" s="213"/>
      <c r="U407" s="213"/>
      <c r="V407" s="213"/>
      <c r="W407" s="213"/>
      <c r="X407" s="213"/>
      <c r="Y407" s="213"/>
      <c r="Z407" s="213"/>
      <c r="AA407" s="213"/>
      <c r="AB407" s="213"/>
      <c r="AC407" s="213"/>
      <c r="AD407" s="213"/>
      <c r="AE407" s="213"/>
      <c r="AF407" s="213"/>
      <c r="AG407" s="213"/>
      <c r="AH407" s="213"/>
      <c r="AI407" s="213"/>
      <c r="AJ407" s="213"/>
      <c r="AK407" s="213"/>
      <c r="AL407" s="213"/>
    </row>
    <row r="408" ht="16.5" customHeight="1">
      <c r="A408" s="213"/>
      <c r="C408" s="234"/>
      <c r="D408" s="213"/>
      <c r="E408" s="213"/>
      <c r="F408" s="213"/>
      <c r="G408" s="213"/>
      <c r="I408" s="221"/>
      <c r="J408" s="213"/>
      <c r="K408" s="213"/>
      <c r="L408" s="213"/>
      <c r="M408" s="213"/>
      <c r="N408" s="213"/>
      <c r="O408" s="213"/>
      <c r="P408" s="213"/>
      <c r="Q408" s="213"/>
      <c r="R408" s="213"/>
      <c r="S408" s="213"/>
      <c r="T408" s="213"/>
      <c r="U408" s="213"/>
      <c r="V408" s="213"/>
      <c r="W408" s="213"/>
      <c r="X408" s="213"/>
      <c r="Y408" s="213"/>
      <c r="Z408" s="213"/>
      <c r="AA408" s="213"/>
      <c r="AB408" s="213"/>
      <c r="AC408" s="213"/>
      <c r="AD408" s="213"/>
      <c r="AE408" s="213"/>
      <c r="AF408" s="213"/>
      <c r="AG408" s="213"/>
      <c r="AH408" s="213"/>
      <c r="AI408" s="213"/>
      <c r="AJ408" s="213"/>
      <c r="AK408" s="213"/>
      <c r="AL408" s="213"/>
    </row>
    <row r="409" ht="16.5" customHeight="1">
      <c r="A409" s="213"/>
      <c r="C409" s="234"/>
      <c r="D409" s="213"/>
      <c r="E409" s="213"/>
      <c r="F409" s="213"/>
      <c r="G409" s="213"/>
      <c r="I409" s="221"/>
      <c r="J409" s="213"/>
      <c r="K409" s="213"/>
      <c r="L409" s="213"/>
      <c r="M409" s="213"/>
      <c r="N409" s="213"/>
      <c r="O409" s="213"/>
      <c r="P409" s="213"/>
      <c r="Q409" s="213"/>
      <c r="R409" s="213"/>
      <c r="S409" s="213"/>
      <c r="T409" s="213"/>
      <c r="U409" s="213"/>
      <c r="V409" s="213"/>
      <c r="W409" s="213"/>
      <c r="X409" s="213"/>
      <c r="Y409" s="213"/>
      <c r="Z409" s="213"/>
      <c r="AA409" s="213"/>
      <c r="AB409" s="213"/>
      <c r="AC409" s="213"/>
      <c r="AD409" s="213"/>
      <c r="AE409" s="213"/>
      <c r="AF409" s="213"/>
      <c r="AG409" s="213"/>
      <c r="AH409" s="213"/>
      <c r="AI409" s="213"/>
      <c r="AJ409" s="213"/>
      <c r="AK409" s="213"/>
      <c r="AL409" s="213"/>
    </row>
    <row r="410" ht="16.5" customHeight="1">
      <c r="A410" s="213"/>
      <c r="C410" s="234"/>
      <c r="D410" s="213"/>
      <c r="E410" s="213"/>
      <c r="F410" s="213"/>
      <c r="G410" s="213"/>
      <c r="I410" s="221"/>
      <c r="J410" s="213"/>
      <c r="K410" s="213"/>
      <c r="L410" s="213"/>
      <c r="M410" s="213"/>
      <c r="N410" s="213"/>
      <c r="O410" s="213"/>
      <c r="P410" s="213"/>
      <c r="Q410" s="213"/>
      <c r="R410" s="213"/>
      <c r="S410" s="213"/>
      <c r="T410" s="213"/>
      <c r="U410" s="213"/>
      <c r="V410" s="213"/>
      <c r="W410" s="213"/>
      <c r="X410" s="213"/>
      <c r="Y410" s="213"/>
      <c r="Z410" s="213"/>
      <c r="AA410" s="213"/>
      <c r="AB410" s="213"/>
      <c r="AC410" s="213"/>
      <c r="AD410" s="213"/>
      <c r="AE410" s="213"/>
      <c r="AF410" s="213"/>
      <c r="AG410" s="213"/>
      <c r="AH410" s="213"/>
      <c r="AI410" s="213"/>
      <c r="AJ410" s="213"/>
      <c r="AK410" s="213"/>
      <c r="AL410" s="213"/>
    </row>
    <row r="411" ht="16.5" customHeight="1">
      <c r="A411" s="213"/>
      <c r="C411" s="234"/>
      <c r="D411" s="213"/>
      <c r="E411" s="213"/>
      <c r="F411" s="213"/>
      <c r="G411" s="213"/>
      <c r="I411" s="221"/>
      <c r="J411" s="213"/>
      <c r="K411" s="213"/>
      <c r="L411" s="213"/>
      <c r="M411" s="213"/>
      <c r="N411" s="213"/>
      <c r="O411" s="213"/>
      <c r="P411" s="213"/>
      <c r="Q411" s="213"/>
      <c r="R411" s="213"/>
      <c r="S411" s="213"/>
      <c r="T411" s="213"/>
      <c r="U411" s="213"/>
      <c r="V411" s="213"/>
      <c r="W411" s="213"/>
      <c r="X411" s="213"/>
      <c r="Y411" s="213"/>
      <c r="Z411" s="213"/>
      <c r="AA411" s="213"/>
      <c r="AB411" s="213"/>
      <c r="AC411" s="213"/>
      <c r="AD411" s="213"/>
      <c r="AE411" s="213"/>
      <c r="AF411" s="213"/>
      <c r="AG411" s="213"/>
      <c r="AH411" s="213"/>
      <c r="AI411" s="213"/>
      <c r="AJ411" s="213"/>
      <c r="AK411" s="213"/>
      <c r="AL411" s="213"/>
    </row>
    <row r="412" ht="16.5" customHeight="1">
      <c r="A412" s="213"/>
      <c r="C412" s="234"/>
      <c r="D412" s="213"/>
      <c r="E412" s="213"/>
      <c r="F412" s="213"/>
      <c r="G412" s="213"/>
      <c r="I412" s="221"/>
      <c r="J412" s="213"/>
      <c r="K412" s="213"/>
      <c r="L412" s="213"/>
      <c r="M412" s="213"/>
      <c r="N412" s="213"/>
      <c r="O412" s="213"/>
      <c r="P412" s="213"/>
      <c r="Q412" s="213"/>
      <c r="R412" s="213"/>
      <c r="S412" s="213"/>
      <c r="T412" s="213"/>
      <c r="U412" s="213"/>
      <c r="V412" s="213"/>
      <c r="W412" s="213"/>
      <c r="X412" s="213"/>
      <c r="Y412" s="213"/>
      <c r="Z412" s="213"/>
      <c r="AA412" s="213"/>
      <c r="AB412" s="213"/>
      <c r="AC412" s="213"/>
      <c r="AD412" s="213"/>
      <c r="AE412" s="213"/>
      <c r="AF412" s="213"/>
      <c r="AG412" s="213"/>
      <c r="AH412" s="213"/>
      <c r="AI412" s="213"/>
      <c r="AJ412" s="213"/>
      <c r="AK412" s="213"/>
      <c r="AL412" s="213"/>
    </row>
    <row r="413" ht="16.5" customHeight="1">
      <c r="A413" s="213"/>
      <c r="C413" s="234"/>
      <c r="D413" s="213"/>
      <c r="E413" s="213"/>
      <c r="F413" s="213"/>
      <c r="G413" s="213"/>
      <c r="I413" s="221"/>
      <c r="J413" s="213"/>
      <c r="K413" s="213"/>
      <c r="L413" s="213"/>
      <c r="M413" s="213"/>
      <c r="N413" s="213"/>
      <c r="O413" s="213"/>
      <c r="P413" s="213"/>
      <c r="Q413" s="213"/>
      <c r="R413" s="213"/>
      <c r="S413" s="213"/>
      <c r="T413" s="213"/>
      <c r="U413" s="213"/>
      <c r="V413" s="213"/>
      <c r="W413" s="213"/>
      <c r="X413" s="213"/>
      <c r="Y413" s="213"/>
      <c r="Z413" s="213"/>
      <c r="AA413" s="213"/>
      <c r="AB413" s="213"/>
      <c r="AC413" s="213"/>
      <c r="AD413" s="213"/>
      <c r="AE413" s="213"/>
      <c r="AF413" s="213"/>
      <c r="AG413" s="213"/>
      <c r="AH413" s="213"/>
      <c r="AI413" s="213"/>
      <c r="AJ413" s="213"/>
      <c r="AK413" s="213"/>
      <c r="AL413" s="213"/>
    </row>
    <row r="414" ht="16.5" customHeight="1">
      <c r="A414" s="213"/>
      <c r="C414" s="234"/>
      <c r="D414" s="213"/>
      <c r="E414" s="213"/>
      <c r="F414" s="213"/>
      <c r="G414" s="213"/>
      <c r="I414" s="221"/>
      <c r="J414" s="213"/>
      <c r="K414" s="213"/>
      <c r="L414" s="213"/>
      <c r="M414" s="213"/>
      <c r="N414" s="213"/>
      <c r="O414" s="213"/>
      <c r="P414" s="213"/>
      <c r="Q414" s="213"/>
      <c r="R414" s="213"/>
      <c r="S414" s="213"/>
      <c r="T414" s="213"/>
      <c r="U414" s="213"/>
      <c r="V414" s="213"/>
      <c r="W414" s="213"/>
      <c r="X414" s="213"/>
      <c r="Y414" s="213"/>
      <c r="Z414" s="213"/>
      <c r="AA414" s="213"/>
      <c r="AB414" s="213"/>
      <c r="AC414" s="213"/>
      <c r="AD414" s="213"/>
      <c r="AE414" s="213"/>
      <c r="AF414" s="213"/>
      <c r="AG414" s="213"/>
      <c r="AH414" s="213"/>
      <c r="AI414" s="213"/>
      <c r="AJ414" s="213"/>
      <c r="AK414" s="213"/>
      <c r="AL414" s="213"/>
    </row>
    <row r="415" ht="16.5" customHeight="1">
      <c r="A415" s="213"/>
      <c r="C415" s="234"/>
      <c r="D415" s="213"/>
      <c r="E415" s="213"/>
      <c r="F415" s="213"/>
      <c r="G415" s="213"/>
      <c r="I415" s="221"/>
      <c r="J415" s="213"/>
      <c r="K415" s="213"/>
      <c r="L415" s="213"/>
      <c r="M415" s="213"/>
      <c r="N415" s="213"/>
      <c r="O415" s="213"/>
      <c r="P415" s="213"/>
      <c r="Q415" s="213"/>
      <c r="R415" s="213"/>
      <c r="S415" s="213"/>
      <c r="T415" s="213"/>
      <c r="U415" s="213"/>
      <c r="V415" s="213"/>
      <c r="W415" s="213"/>
      <c r="X415" s="213"/>
      <c r="Y415" s="213"/>
      <c r="Z415" s="213"/>
      <c r="AA415" s="213"/>
      <c r="AB415" s="213"/>
      <c r="AC415" s="213"/>
      <c r="AD415" s="213"/>
      <c r="AE415" s="213"/>
      <c r="AF415" s="213"/>
      <c r="AG415" s="213"/>
      <c r="AH415" s="213"/>
      <c r="AI415" s="213"/>
      <c r="AJ415" s="213"/>
      <c r="AK415" s="213"/>
      <c r="AL415" s="213"/>
    </row>
    <row r="416" ht="16.5" customHeight="1">
      <c r="A416" s="213"/>
      <c r="C416" s="234"/>
      <c r="D416" s="213"/>
      <c r="E416" s="213"/>
      <c r="F416" s="213"/>
      <c r="G416" s="213"/>
      <c r="I416" s="221"/>
      <c r="J416" s="213"/>
      <c r="K416" s="213"/>
      <c r="L416" s="213"/>
      <c r="M416" s="213"/>
      <c r="N416" s="213"/>
      <c r="O416" s="213"/>
      <c r="P416" s="213"/>
      <c r="Q416" s="213"/>
      <c r="R416" s="213"/>
      <c r="S416" s="213"/>
      <c r="T416" s="213"/>
      <c r="U416" s="213"/>
      <c r="V416" s="213"/>
      <c r="W416" s="213"/>
      <c r="X416" s="213"/>
      <c r="Y416" s="213"/>
      <c r="Z416" s="213"/>
      <c r="AA416" s="213"/>
      <c r="AB416" s="213"/>
      <c r="AC416" s="213"/>
      <c r="AD416" s="213"/>
      <c r="AE416" s="213"/>
      <c r="AF416" s="213"/>
      <c r="AG416" s="213"/>
      <c r="AH416" s="213"/>
      <c r="AI416" s="213"/>
      <c r="AJ416" s="213"/>
      <c r="AK416" s="213"/>
      <c r="AL416" s="213"/>
    </row>
    <row r="417" ht="16.5" customHeight="1">
      <c r="A417" s="213"/>
      <c r="C417" s="234"/>
      <c r="D417" s="213"/>
      <c r="E417" s="213"/>
      <c r="F417" s="213"/>
      <c r="G417" s="213"/>
      <c r="I417" s="221"/>
      <c r="J417" s="213"/>
      <c r="K417" s="213"/>
      <c r="L417" s="213"/>
      <c r="M417" s="213"/>
      <c r="N417" s="213"/>
      <c r="O417" s="213"/>
      <c r="P417" s="213"/>
      <c r="Q417" s="213"/>
      <c r="R417" s="213"/>
      <c r="S417" s="213"/>
      <c r="T417" s="213"/>
      <c r="U417" s="213"/>
      <c r="V417" s="213"/>
      <c r="W417" s="213"/>
      <c r="X417" s="213"/>
      <c r="Y417" s="213"/>
      <c r="Z417" s="213"/>
      <c r="AA417" s="213"/>
      <c r="AB417" s="213"/>
      <c r="AC417" s="213"/>
      <c r="AD417" s="213"/>
      <c r="AE417" s="213"/>
      <c r="AF417" s="213"/>
      <c r="AG417" s="213"/>
      <c r="AH417" s="213"/>
      <c r="AI417" s="213"/>
      <c r="AJ417" s="213"/>
      <c r="AK417" s="213"/>
      <c r="AL417" s="213"/>
    </row>
    <row r="418" ht="16.5" customHeight="1">
      <c r="A418" s="213"/>
      <c r="C418" s="234"/>
      <c r="D418" s="213"/>
      <c r="E418" s="213"/>
      <c r="F418" s="213"/>
      <c r="G418" s="213"/>
      <c r="I418" s="221"/>
      <c r="J418" s="213"/>
      <c r="K418" s="213"/>
      <c r="L418" s="213"/>
      <c r="M418" s="213"/>
      <c r="N418" s="213"/>
      <c r="O418" s="213"/>
      <c r="P418" s="213"/>
      <c r="Q418" s="213"/>
      <c r="R418" s="213"/>
      <c r="S418" s="213"/>
      <c r="T418" s="213"/>
      <c r="U418" s="213"/>
      <c r="V418" s="213"/>
      <c r="W418" s="213"/>
      <c r="X418" s="213"/>
      <c r="Y418" s="213"/>
      <c r="Z418" s="213"/>
      <c r="AA418" s="213"/>
      <c r="AB418" s="213"/>
      <c r="AC418" s="213"/>
      <c r="AD418" s="213"/>
      <c r="AE418" s="213"/>
      <c r="AF418" s="213"/>
      <c r="AG418" s="213"/>
      <c r="AH418" s="213"/>
      <c r="AI418" s="213"/>
      <c r="AJ418" s="213"/>
      <c r="AK418" s="213"/>
      <c r="AL418" s="213"/>
    </row>
    <row r="419" ht="16.5" customHeight="1">
      <c r="A419" s="213"/>
      <c r="C419" s="234"/>
      <c r="D419" s="213"/>
      <c r="E419" s="213"/>
      <c r="F419" s="213"/>
      <c r="G419" s="213"/>
      <c r="I419" s="221"/>
      <c r="J419" s="213"/>
      <c r="K419" s="213"/>
      <c r="L419" s="213"/>
      <c r="M419" s="213"/>
      <c r="N419" s="213"/>
      <c r="O419" s="213"/>
      <c r="P419" s="213"/>
      <c r="Q419" s="213"/>
      <c r="R419" s="213"/>
      <c r="S419" s="213"/>
      <c r="T419" s="213"/>
      <c r="U419" s="213"/>
      <c r="V419" s="213"/>
      <c r="W419" s="213"/>
      <c r="X419" s="213"/>
      <c r="Y419" s="213"/>
      <c r="Z419" s="213"/>
      <c r="AA419" s="213"/>
      <c r="AB419" s="213"/>
      <c r="AC419" s="213"/>
      <c r="AD419" s="213"/>
      <c r="AE419" s="213"/>
      <c r="AF419" s="213"/>
      <c r="AG419" s="213"/>
      <c r="AH419" s="213"/>
      <c r="AI419" s="213"/>
      <c r="AJ419" s="213"/>
      <c r="AK419" s="213"/>
      <c r="AL419" s="213"/>
    </row>
    <row r="420" ht="16.5" customHeight="1">
      <c r="A420" s="213"/>
      <c r="C420" s="234"/>
      <c r="D420" s="213"/>
      <c r="E420" s="213"/>
      <c r="F420" s="213"/>
      <c r="G420" s="213"/>
      <c r="I420" s="221"/>
      <c r="J420" s="213"/>
      <c r="K420" s="213"/>
      <c r="L420" s="213"/>
      <c r="M420" s="213"/>
      <c r="N420" s="213"/>
      <c r="O420" s="213"/>
      <c r="P420" s="213"/>
      <c r="Q420" s="213"/>
      <c r="R420" s="213"/>
      <c r="S420" s="213"/>
      <c r="T420" s="213"/>
      <c r="U420" s="213"/>
      <c r="V420" s="213"/>
      <c r="W420" s="213"/>
      <c r="X420" s="213"/>
      <c r="Y420" s="213"/>
      <c r="Z420" s="213"/>
      <c r="AA420" s="213"/>
      <c r="AB420" s="213"/>
      <c r="AC420" s="213"/>
      <c r="AD420" s="213"/>
      <c r="AE420" s="213"/>
      <c r="AF420" s="213"/>
      <c r="AG420" s="213"/>
      <c r="AH420" s="213"/>
      <c r="AI420" s="213"/>
      <c r="AJ420" s="213"/>
      <c r="AK420" s="213"/>
      <c r="AL420" s="213"/>
    </row>
  </sheetData>
  <mergeCells count="5">
    <mergeCell ref="H183:H184"/>
    <mergeCell ref="G167:G168"/>
    <mergeCell ref="H167:H168"/>
    <mergeCell ref="G125:G126"/>
    <mergeCell ref="H125:H126"/>
  </mergeCells>
  <phoneticPr fontId="1" type="noConversion"/>
  <dataValidations count="16">
    <dataValidation type="list" sqref="E170:E234">
      <formula1>"功能,游戏,BUG修复"</formula1>
    </dataValidation>
    <dataValidation type="list" sqref="E150:E169">
      <formula1>"功能,游戏,BUG修复,功能优化"</formula1>
    </dataValidation>
    <dataValidation type="list" errorStyle="information" allowBlank="1" showErrorMessage="1" sqref="I150">
      <formula1>"有效果,无效果,反效果"</formula1>
    </dataValidation>
    <dataValidation type="list" errorStyle="information" allowBlank="1" showErrorMessage="1" sqref="I208">
      <formula1>"有效果,无效果,反效果"</formula1>
    </dataValidation>
    <dataValidation type="list" errorStyle="information" allowBlank="1" showErrorMessage="1" sqref="I216">
      <formula1>"有效果,无效果,反效果"</formula1>
    </dataValidation>
    <dataValidation type="list" errorStyle="information" allowBlank="1" showErrorMessage="1" sqref="I221">
      <formula1>"有效果,无效果,反效果"</formula1>
    </dataValidation>
    <dataValidation type="list" errorStyle="information" allowBlank="1" showErrorMessage="1" sqref="I228">
      <formula1>"有效果,无效果,反效果"</formula1>
    </dataValidation>
    <dataValidation type="list" errorStyle="information" allowBlank="1" showErrorMessage="1" sqref="I137 I142 I149">
      <formula1>"有效果,无效果,反效果"</formula1>
    </dataValidation>
    <dataValidation type="list" errorStyle="information" allowBlank="1" showErrorMessage="1" sqref="I195 I207">
      <formula1>"有效果,无效果,反效果"</formula1>
    </dataValidation>
    <dataValidation type="list" errorStyle="information" allowBlank="1" showErrorMessage="1" sqref="I156 I161 I218 I220 I222 I226">
      <formula1>"有效果,无效果,反效果"</formula1>
    </dataValidation>
    <dataValidation type="list" sqref="E100:E101 E107">
      <formula1>"功能,游戏,BUG修复,功能优化"</formula1>
    </dataValidation>
    <dataValidation type="list" sqref="E92 E94:E99 E102:E106 E108:E149">
      <formula1>"功能,游戏,BUG修复,功能优化"</formula1>
    </dataValidation>
    <dataValidation type="list" sqref="E90">
      <formula1>"功能,游戏,BUG修复,功能优化"</formula1>
    </dataValidation>
    <dataValidation type="list" errorStyle="information" allowBlank="1" showErrorMessage="1" sqref="G2:G223 G226:G234 I2:I86">
      <formula1>"否,是"</formula1>
    </dataValidation>
    <dataValidation type="list" sqref="F2:F234">
      <formula1>"H5,W2A,H5&amp;W2A,服务器,数据库,H5APK"</formula1>
    </dataValidation>
    <dataValidation type="list" sqref="E2:E89 E91 E93">
      <formula1>"功能,游戏,BUG修复,功能优化"</formula1>
    </dataValidation>
  </dataValidations>
  <hyperlinks>
    <hyperlink ref="B107" r:id="rId1"/>
    <hyperlink ref="B127" r:id="rId2"/>
    <hyperlink ref="B150" r:id="rId3"/>
    <hyperlink ref="B154" r:id="rId4"/>
    <hyperlink ref="B158" r:id="rId5"/>
    <hyperlink ref="B161" r:id="rId6"/>
    <hyperlink ref="B163" r:id="rId7"/>
    <hyperlink ref="B180" r:id="rId8"/>
    <hyperlink ref="B183" r:id="rId9"/>
    <hyperlink ref="B185" r:id="rId10"/>
    <hyperlink ref="B229" r:id="rId11"/>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cols>
    <col min="1" max="1" width="8.3525390625"/>
    <col min="2" max="2" width="8.1240234375"/>
    <col min="3" max="4" width="8.70703125"/>
    <col min="5" max="6" width="10.2626953125"/>
    <col min="7" max="7" width="9.873046875"/>
    <col min="8" max="11" width="8.1240234375"/>
    <col min="12" max="12" width="6.6357421875"/>
    <col min="13" max="13" width="7.248046875"/>
    <col min="14" max="14" width="6.6357421875"/>
    <col min="15" max="15" width="10.7490234375"/>
    <col min="17" max="17" width="8.3525390625"/>
    <col min="18" max="18" width="14.443359375"/>
    <col min="19" max="19" width="8.1240234375"/>
    <col min="20" max="20" width="6.6357421875"/>
    <col min="21" max="21" width="8.1240234375"/>
  </cols>
  <sheetData>
    <row r="1" ht="30.75" customHeight="1">
      <c r="A1" s="8" t="s">
        <v>379</v>
      </c>
      <c r="B1" s="8" t="s">
        <v>380</v>
      </c>
      <c r="C1" s="472" t="s">
        <v>578</v>
      </c>
      <c r="D1" s="473" t="s">
        <v>579</v>
      </c>
      <c r="E1" s="8" t="s">
        <v>580</v>
      </c>
      <c r="F1" s="8" t="s">
        <v>581</v>
      </c>
      <c r="G1" s="8" t="s">
        <v>582</v>
      </c>
      <c r="H1" s="8" t="s">
        <v>583</v>
      </c>
      <c r="I1" s="8" t="s">
        <v>584</v>
      </c>
      <c r="J1" s="8" t="s">
        <v>585</v>
      </c>
      <c r="K1" s="8" t="s">
        <v>586</v>
      </c>
      <c r="L1" s="8" t="s">
        <v>587</v>
      </c>
      <c r="M1" s="8" t="s">
        <v>427</v>
      </c>
      <c r="N1" s="8" t="s">
        <v>588</v>
      </c>
      <c r="O1" s="8" t="s">
        <v>589</v>
      </c>
      <c r="P1" s="17"/>
      <c r="Q1" s="8" t="s">
        <v>379</v>
      </c>
      <c r="R1" s="8" t="s">
        <v>590</v>
      </c>
      <c r="S1" s="8" t="s">
        <v>591</v>
      </c>
      <c r="T1" s="8" t="s">
        <v>592</v>
      </c>
      <c r="U1" s="8" t="s">
        <v>593</v>
      </c>
    </row>
    <row r="2" ht="16.5" customHeight="1">
      <c r="A2" s="28" t="n">
        <v>45482</v>
      </c>
      <c r="B2" s="23" t="n">
        <v>7367</v>
      </c>
      <c r="C2" s="23" t="n">
        <v>104</v>
      </c>
      <c r="D2" s="23" t="n">
        <v>7957</v>
      </c>
      <c r="E2" s="23"/>
      <c r="F2" s="23"/>
      <c r="G2" s="24" t="n">
        <v>0.2982</v>
      </c>
      <c r="H2" s="23" t="n">
        <v>876</v>
      </c>
      <c r="I2" s="23" t="n">
        <v>26685</v>
      </c>
      <c r="J2" s="23" t="n">
        <v>463</v>
      </c>
      <c r="K2" s="23" t="n">
        <v>13475</v>
      </c>
      <c r="L2" s="24" t="n">
        <v>0.1189</v>
      </c>
      <c r="M2" s="23" t="n">
        <v>30.46</v>
      </c>
      <c r="N2" s="24" t="n">
        <v>0.5285</v>
      </c>
      <c r="O2" s="23" t="n">
        <v>29.1</v>
      </c>
      <c r="P2" s="17"/>
      <c r="Q2" s="28" t="n">
        <v>45482</v>
      </c>
      <c r="R2" s="23" t="n">
        <v>1277</v>
      </c>
      <c r="S2" s="23"/>
      <c r="T2" s="23"/>
      <c r="U2" s="23"/>
    </row>
    <row r="3" ht="16.5" customHeight="1">
      <c r="A3" s="28" t="n">
        <v>45483</v>
      </c>
      <c r="B3" s="23" t="n">
        <v>6890</v>
      </c>
      <c r="C3" s="23" t="n">
        <v>100</v>
      </c>
      <c r="D3" s="23" t="n">
        <v>9026</v>
      </c>
      <c r="E3" s="23"/>
      <c r="F3" s="23"/>
      <c r="G3" s="24" t="n">
        <v>0.3683</v>
      </c>
      <c r="H3" s="23" t="n">
        <v>738</v>
      </c>
      <c r="I3" s="23" t="n">
        <v>24509</v>
      </c>
      <c r="J3" s="23" t="n">
        <v>515</v>
      </c>
      <c r="K3" s="23" t="n">
        <v>14789</v>
      </c>
      <c r="L3" s="24" t="n">
        <v>0.1071</v>
      </c>
      <c r="M3" s="23" t="n">
        <v>33.21</v>
      </c>
      <c r="N3" s="24" t="n">
        <v>0.6978</v>
      </c>
      <c r="O3" s="23" t="n">
        <v>28.72</v>
      </c>
      <c r="P3" s="17"/>
      <c r="Q3" s="28" t="n">
        <v>45483</v>
      </c>
      <c r="R3" s="23" t="n">
        <v>1202</v>
      </c>
      <c r="S3" s="23"/>
      <c r="T3" s="23"/>
      <c r="U3" s="23"/>
    </row>
    <row r="4" ht="16.5" customHeight="1">
      <c r="A4" s="28" t="n">
        <v>45484</v>
      </c>
      <c r="B4" s="23" t="n">
        <v>5900</v>
      </c>
      <c r="C4" s="23" t="n">
        <v>76</v>
      </c>
      <c r="D4" s="23" t="n">
        <v>5463</v>
      </c>
      <c r="E4" s="23"/>
      <c r="F4" s="23"/>
      <c r="G4" s="24" t="n">
        <v>0.2529</v>
      </c>
      <c r="H4" s="23" t="n">
        <v>613</v>
      </c>
      <c r="I4" s="23" t="n">
        <v>21600</v>
      </c>
      <c r="J4" s="23" t="n">
        <v>411</v>
      </c>
      <c r="K4" s="23" t="n">
        <v>13315</v>
      </c>
      <c r="L4" s="24" t="n">
        <v>0.1039</v>
      </c>
      <c r="M4" s="23" t="n">
        <v>35.24</v>
      </c>
      <c r="N4" s="24" t="n">
        <v>0.6705</v>
      </c>
      <c r="O4" s="23" t="n">
        <v>32.4</v>
      </c>
      <c r="P4" s="17"/>
      <c r="Q4" s="28" t="n">
        <v>45484</v>
      </c>
      <c r="R4" s="23" t="n">
        <v>1143</v>
      </c>
      <c r="S4" s="23"/>
      <c r="T4" s="23"/>
      <c r="U4" s="23"/>
    </row>
    <row r="5" ht="16.5" customHeight="1">
      <c r="A5" s="28" t="n">
        <v>45485</v>
      </c>
      <c r="B5" s="23" t="n">
        <v>5229</v>
      </c>
      <c r="C5" s="23" t="n">
        <v>86</v>
      </c>
      <c r="D5" s="23" t="n">
        <v>8166</v>
      </c>
      <c r="E5" s="23"/>
      <c r="F5" s="23"/>
      <c r="G5" s="24" t="n">
        <v>0.4617</v>
      </c>
      <c r="H5" s="23" t="n">
        <v>510</v>
      </c>
      <c r="I5" s="23" t="n">
        <v>17685</v>
      </c>
      <c r="J5" s="23" t="n">
        <v>418</v>
      </c>
      <c r="K5" s="23" t="n">
        <v>11665</v>
      </c>
      <c r="L5" s="24" t="n">
        <v>0.0975</v>
      </c>
      <c r="M5" s="23" t="n">
        <v>34.68</v>
      </c>
      <c r="N5" s="24" t="n">
        <v>0.8196</v>
      </c>
      <c r="O5" s="23" t="n">
        <v>27.91</v>
      </c>
      <c r="P5" s="17"/>
      <c r="Q5" s="28" t="n">
        <v>45485</v>
      </c>
      <c r="R5" s="23" t="n">
        <v>1018</v>
      </c>
      <c r="S5" s="23"/>
      <c r="T5" s="23"/>
      <c r="U5" s="23"/>
    </row>
    <row r="6" ht="16.5" customHeight="1">
      <c r="A6" s="28" t="n">
        <v>45486</v>
      </c>
      <c r="B6" s="23" t="n">
        <v>4821</v>
      </c>
      <c r="C6" s="23" t="n">
        <v>74</v>
      </c>
      <c r="D6" s="23" t="n">
        <v>5451</v>
      </c>
      <c r="E6" s="23"/>
      <c r="F6" s="23"/>
      <c r="G6" s="24" t="n">
        <v>0.3826</v>
      </c>
      <c r="H6" s="23" t="n">
        <v>408</v>
      </c>
      <c r="I6" s="23" t="n">
        <v>14247</v>
      </c>
      <c r="J6" s="23" t="n">
        <v>340</v>
      </c>
      <c r="K6" s="23" t="n">
        <v>9647</v>
      </c>
      <c r="L6" s="24" t="n">
        <v>0.0846</v>
      </c>
      <c r="M6" s="23" t="n">
        <v>34.92</v>
      </c>
      <c r="N6" s="24" t="n">
        <v>0.8333</v>
      </c>
      <c r="O6" s="23" t="n">
        <v>28.37</v>
      </c>
      <c r="P6" s="17"/>
      <c r="Q6" s="28" t="n">
        <v>45486</v>
      </c>
      <c r="R6" s="23" t="n">
        <v>902</v>
      </c>
      <c r="S6" s="23"/>
      <c r="T6" s="23"/>
      <c r="U6" s="23"/>
    </row>
    <row r="7" ht="16.5" customHeight="1">
      <c r="A7" s="28" t="n">
        <v>45487</v>
      </c>
      <c r="B7" s="23" t="n">
        <v>4592</v>
      </c>
      <c r="C7" s="23" t="n">
        <v>81</v>
      </c>
      <c r="D7" s="23" t="n">
        <v>5273</v>
      </c>
      <c r="E7" s="23"/>
      <c r="F7" s="23"/>
      <c r="G7" s="24" t="n">
        <v>0.4252</v>
      </c>
      <c r="H7" s="23" t="n">
        <v>329</v>
      </c>
      <c r="I7" s="23" t="n">
        <v>12400</v>
      </c>
      <c r="J7" s="23" t="n">
        <v>283</v>
      </c>
      <c r="K7" s="23" t="n">
        <v>8800</v>
      </c>
      <c r="L7" s="24" t="n">
        <v>0.0716</v>
      </c>
      <c r="M7" s="23" t="n">
        <v>37.69</v>
      </c>
      <c r="N7" s="24" t="n">
        <v>0.8602</v>
      </c>
      <c r="O7" s="23" t="n">
        <v>31.1</v>
      </c>
      <c r="P7" s="17"/>
      <c r="Q7" s="28" t="n">
        <v>45487</v>
      </c>
      <c r="R7" s="23" t="n">
        <v>751</v>
      </c>
      <c r="S7" s="23"/>
      <c r="T7" s="23"/>
      <c r="U7" s="23"/>
    </row>
    <row r="8" ht="16.5" customHeight="1">
      <c r="A8" s="28" t="n">
        <v>45488</v>
      </c>
      <c r="B8" s="23" t="n">
        <v>5351</v>
      </c>
      <c r="C8" s="23" t="n">
        <v>78</v>
      </c>
      <c r="D8" s="23" t="n">
        <v>5647</v>
      </c>
      <c r="E8" s="23"/>
      <c r="F8" s="23"/>
      <c r="G8" s="24" t="n">
        <v>0.3892</v>
      </c>
      <c r="H8" s="23" t="n">
        <v>480</v>
      </c>
      <c r="I8" s="23" t="n">
        <v>14510</v>
      </c>
      <c r="J8" s="23" t="n">
        <v>256</v>
      </c>
      <c r="K8" s="23" t="n">
        <v>7420</v>
      </c>
      <c r="L8" s="24" t="n">
        <v>0.0897</v>
      </c>
      <c r="M8" s="23" t="n">
        <v>30.23</v>
      </c>
      <c r="N8" s="24" t="n">
        <v>0.5333</v>
      </c>
      <c r="O8" s="23" t="n">
        <v>28.98</v>
      </c>
      <c r="P8" s="17"/>
      <c r="Q8" s="28" t="n">
        <v>45488</v>
      </c>
      <c r="R8" s="23" t="n">
        <v>991</v>
      </c>
      <c r="S8" s="23"/>
      <c r="T8" s="23"/>
      <c r="U8" s="23"/>
    </row>
    <row r="9" ht="16.5" customHeight="1">
      <c r="A9" s="28" t="n">
        <v>45489</v>
      </c>
      <c r="B9" s="23" t="n">
        <v>5481</v>
      </c>
      <c r="C9" s="23" t="n">
        <v>86</v>
      </c>
      <c r="D9" s="23" t="n">
        <v>5155</v>
      </c>
      <c r="E9" s="23"/>
      <c r="F9" s="23"/>
      <c r="G9" s="24" t="n">
        <v>0.3073</v>
      </c>
      <c r="H9" s="23" t="n">
        <v>510</v>
      </c>
      <c r="I9" s="23" t="n">
        <v>16774</v>
      </c>
      <c r="J9" s="23" t="n">
        <v>254</v>
      </c>
      <c r="K9" s="23" t="n">
        <v>9010</v>
      </c>
      <c r="L9" s="24" t="n">
        <v>0.093</v>
      </c>
      <c r="M9" s="23" t="n">
        <v>32.89</v>
      </c>
      <c r="N9" s="24" t="n">
        <v>0.498</v>
      </c>
      <c r="O9" s="23" t="n">
        <v>35.47</v>
      </c>
      <c r="P9" s="17"/>
      <c r="Q9" s="28" t="n">
        <v>45489</v>
      </c>
      <c r="R9" s="23" t="n">
        <v>1016</v>
      </c>
      <c r="S9" s="23"/>
      <c r="T9" s="23"/>
      <c r="U9" s="23"/>
    </row>
    <row r="10" ht="16.5" customHeight="1">
      <c r="A10" s="28" t="n">
        <v>45490</v>
      </c>
      <c r="B10" s="23" t="n">
        <v>5544</v>
      </c>
      <c r="C10" s="23" t="n">
        <v>81</v>
      </c>
      <c r="D10" s="23" t="n">
        <v>6128</v>
      </c>
      <c r="E10" s="23"/>
      <c r="F10" s="23"/>
      <c r="G10" s="24" t="n">
        <v>0.3927</v>
      </c>
      <c r="H10" s="23" t="n">
        <v>474</v>
      </c>
      <c r="I10" s="23" t="n">
        <v>15604</v>
      </c>
      <c r="J10" s="23" t="n">
        <v>305</v>
      </c>
      <c r="K10" s="23" t="n">
        <v>8934</v>
      </c>
      <c r="L10" s="24" t="n">
        <v>0.0855</v>
      </c>
      <c r="M10" s="23" t="n">
        <v>32.92</v>
      </c>
      <c r="N10" s="24" t="n">
        <v>0.6435</v>
      </c>
      <c r="O10" s="23" t="n">
        <v>29.29</v>
      </c>
      <c r="P10" s="17"/>
      <c r="Q10" s="28" t="n">
        <v>45490</v>
      </c>
      <c r="R10" s="23" t="n">
        <v>974</v>
      </c>
      <c r="S10" s="23"/>
      <c r="T10" s="23"/>
      <c r="U10" s="23"/>
    </row>
    <row r="11" ht="16.5" customHeight="1">
      <c r="A11" s="28" t="n">
        <v>45491</v>
      </c>
      <c r="B11" s="23" t="n">
        <v>5544</v>
      </c>
      <c r="C11" s="23" t="n">
        <v>94</v>
      </c>
      <c r="D11" s="23" t="n">
        <v>5114</v>
      </c>
      <c r="E11" s="23" t="n">
        <v>3</v>
      </c>
      <c r="F11" s="23" t="n">
        <v>162</v>
      </c>
      <c r="G11" s="24" t="n">
        <v>0.3111</v>
      </c>
      <c r="H11" s="23" t="n">
        <v>513</v>
      </c>
      <c r="I11" s="23" t="n">
        <v>16961</v>
      </c>
      <c r="J11" s="23" t="n">
        <v>330</v>
      </c>
      <c r="K11" s="23" t="n">
        <v>10370</v>
      </c>
      <c r="L11" s="24" t="n">
        <v>0.0925</v>
      </c>
      <c r="M11" s="23" t="n">
        <v>33.06</v>
      </c>
      <c r="N11" s="24" t="n">
        <v>0.6433</v>
      </c>
      <c r="O11" s="23" t="n">
        <v>31.42</v>
      </c>
      <c r="P11" s="17"/>
      <c r="Q11" s="28" t="n">
        <v>45491</v>
      </c>
      <c r="R11" s="23" t="n">
        <v>1065</v>
      </c>
      <c r="S11" s="23" t="n">
        <v>567</v>
      </c>
      <c r="T11" s="25" t="n">
        <v>0.5324</v>
      </c>
      <c r="U11" s="21" t="n">
        <v>5937</v>
      </c>
    </row>
    <row r="12" ht="16.5" customHeight="1">
      <c r="A12" s="28" t="n">
        <v>45492</v>
      </c>
      <c r="B12" s="23" t="n">
        <v>5489</v>
      </c>
      <c r="C12" s="23" t="n">
        <v>98</v>
      </c>
      <c r="D12" s="23" t="n">
        <v>6236</v>
      </c>
      <c r="E12" s="23" t="n">
        <v>13</v>
      </c>
      <c r="F12" s="23" t="n">
        <v>398</v>
      </c>
      <c r="G12" s="24" t="n">
        <v>0.3214</v>
      </c>
      <c r="H12" s="23" t="n">
        <v>560</v>
      </c>
      <c r="I12" s="23" t="n">
        <v>20640</v>
      </c>
      <c r="J12" s="23" t="n">
        <v>463</v>
      </c>
      <c r="K12" s="23" t="n">
        <v>13170</v>
      </c>
      <c r="L12" s="24" t="n">
        <v>0.102</v>
      </c>
      <c r="M12" s="23" t="n">
        <v>36.86</v>
      </c>
      <c r="N12" s="24" t="n">
        <v>0.8268</v>
      </c>
      <c r="O12" s="23" t="n">
        <v>28.44</v>
      </c>
      <c r="P12" s="17"/>
      <c r="Q12" s="28" t="n">
        <v>45492</v>
      </c>
      <c r="R12" s="23" t="n">
        <v>1129</v>
      </c>
      <c r="S12" s="23" t="n">
        <v>672</v>
      </c>
      <c r="T12" s="25" t="n">
        <v>0.5952</v>
      </c>
      <c r="U12" s="21" t="n">
        <v>6046</v>
      </c>
    </row>
    <row r="13" ht="16.5" customHeight="1">
      <c r="A13" s="28" t="n">
        <v>45493</v>
      </c>
      <c r="B13" s="23" t="n">
        <v>5297</v>
      </c>
      <c r="C13" s="23" t="n">
        <v>111</v>
      </c>
      <c r="D13" s="23" t="n">
        <v>8794</v>
      </c>
      <c r="E13" s="23" t="n">
        <v>15</v>
      </c>
      <c r="F13" s="23" t="n">
        <v>380</v>
      </c>
      <c r="G13" s="24" t="n">
        <v>0.4686</v>
      </c>
      <c r="H13" s="23" t="n">
        <v>512</v>
      </c>
      <c r="I13" s="23" t="n">
        <v>19579</v>
      </c>
      <c r="J13" s="23" t="n">
        <v>455</v>
      </c>
      <c r="K13" s="23" t="n">
        <v>13379</v>
      </c>
      <c r="L13" s="24" t="n">
        <v>0.0967</v>
      </c>
      <c r="M13" s="23" t="n">
        <v>38.24</v>
      </c>
      <c r="N13" s="24" t="n">
        <v>0.8887</v>
      </c>
      <c r="O13" s="23" t="n">
        <v>29.4</v>
      </c>
      <c r="P13" s="17"/>
      <c r="Q13" s="28" t="n">
        <v>45493</v>
      </c>
      <c r="R13" s="23" t="n">
        <v>1059</v>
      </c>
      <c r="S13" s="23" t="n">
        <v>633</v>
      </c>
      <c r="T13" s="25" t="n">
        <v>0.5977</v>
      </c>
      <c r="U13" s="21" t="n">
        <v>4739</v>
      </c>
    </row>
    <row r="14" ht="16.5" customHeight="1">
      <c r="A14" s="28" t="n">
        <v>45494</v>
      </c>
      <c r="B14" s="23" t="n">
        <v>5552</v>
      </c>
      <c r="C14" s="23" t="n">
        <v>111</v>
      </c>
      <c r="D14" s="23" t="n">
        <v>6264</v>
      </c>
      <c r="E14" s="23" t="n">
        <v>17</v>
      </c>
      <c r="F14" s="23" t="n">
        <v>422</v>
      </c>
      <c r="G14" s="24" t="n">
        <v>0.4279</v>
      </c>
      <c r="H14" s="23" t="n">
        <v>442</v>
      </c>
      <c r="I14" s="23" t="n">
        <v>15625</v>
      </c>
      <c r="J14" s="23" t="n">
        <v>368</v>
      </c>
      <c r="K14" s="23" t="n">
        <v>10297</v>
      </c>
      <c r="L14" s="24" t="n">
        <v>0.0796</v>
      </c>
      <c r="M14" s="23" t="n">
        <v>35.35</v>
      </c>
      <c r="N14" s="24" t="n">
        <v>0.8326</v>
      </c>
      <c r="O14" s="23" t="n">
        <v>27.98</v>
      </c>
      <c r="P14" s="17"/>
      <c r="Q14" s="28" t="n">
        <v>45494</v>
      </c>
      <c r="R14" s="23" t="n">
        <v>982</v>
      </c>
      <c r="S14" s="23" t="n">
        <v>618</v>
      </c>
      <c r="T14" s="25" t="n">
        <v>0.6293</v>
      </c>
      <c r="U14" s="21" t="n">
        <v>4461</v>
      </c>
    </row>
    <row r="15" ht="16.5" customHeight="1">
      <c r="A15" s="28" t="n">
        <v>45495</v>
      </c>
      <c r="B15" s="23" t="n">
        <v>6575</v>
      </c>
      <c r="C15" s="23" t="n">
        <v>117</v>
      </c>
      <c r="D15" s="23" t="n">
        <v>8143</v>
      </c>
      <c r="E15" s="23" t="n">
        <v>19</v>
      </c>
      <c r="F15" s="23" t="n">
        <v>488</v>
      </c>
      <c r="G15" s="24" t="n">
        <v>0.4187</v>
      </c>
      <c r="H15" s="23" t="n">
        <v>606</v>
      </c>
      <c r="I15" s="23" t="n">
        <v>20615</v>
      </c>
      <c r="J15" s="23" t="n">
        <v>392</v>
      </c>
      <c r="K15" s="23" t="n">
        <v>11505</v>
      </c>
      <c r="L15" s="24" t="n">
        <v>0.0922</v>
      </c>
      <c r="M15" s="23" t="n">
        <v>34.02</v>
      </c>
      <c r="N15" s="24" t="n">
        <v>0.6469</v>
      </c>
      <c r="O15" s="23" t="n">
        <v>29.35</v>
      </c>
      <c r="P15" s="17"/>
      <c r="Q15" s="28" t="n">
        <v>45495</v>
      </c>
      <c r="R15" s="23" t="n">
        <v>1131</v>
      </c>
      <c r="S15" s="23" t="n">
        <v>673</v>
      </c>
      <c r="T15" s="25" t="n">
        <v>0.595</v>
      </c>
      <c r="U15" s="21" t="n">
        <v>4794</v>
      </c>
    </row>
    <row r="16" ht="16.5" customHeight="1">
      <c r="A16" s="28" t="n">
        <v>45496</v>
      </c>
      <c r="B16" s="23" t="n">
        <v>7987</v>
      </c>
      <c r="C16" s="23" t="n">
        <v>136</v>
      </c>
      <c r="D16" s="23" t="n">
        <v>10058</v>
      </c>
      <c r="E16" s="23" t="n">
        <v>16</v>
      </c>
      <c r="F16" s="23" t="n">
        <v>400</v>
      </c>
      <c r="G16" s="24" t="n">
        <v>0.4527</v>
      </c>
      <c r="H16" s="23" t="n">
        <v>704</v>
      </c>
      <c r="I16" s="23" t="n">
        <v>23102</v>
      </c>
      <c r="J16" s="23" t="n">
        <v>413</v>
      </c>
      <c r="K16" s="23" t="n">
        <v>12042</v>
      </c>
      <c r="L16" s="24" t="n">
        <v>0.0881</v>
      </c>
      <c r="M16" s="23" t="n">
        <v>32.82</v>
      </c>
      <c r="N16" s="24" t="n">
        <v>0.5866</v>
      </c>
      <c r="O16" s="23" t="n">
        <v>29.16</v>
      </c>
      <c r="P16" s="17"/>
      <c r="Q16" s="28" t="n">
        <v>45496</v>
      </c>
      <c r="R16" s="23" t="n">
        <v>1298</v>
      </c>
      <c r="S16" s="23" t="n">
        <v>783</v>
      </c>
      <c r="T16" s="25" t="n">
        <v>0.6032</v>
      </c>
      <c r="U16" s="21" t="n">
        <v>5388</v>
      </c>
    </row>
    <row r="17" ht="16.5" customHeight="1">
      <c r="A17" s="23" t="s">
        <v>594</v>
      </c>
      <c r="B17" s="23" t="n">
        <v>51175</v>
      </c>
      <c r="C17" s="23" t="n">
        <v>766</v>
      </c>
      <c r="D17" s="23" t="n">
        <v>58266</v>
      </c>
      <c r="E17" s="23" t="n">
        <v>0</v>
      </c>
      <c r="F17" s="23" t="n">
        <v>0</v>
      </c>
      <c r="G17" s="24" t="n">
        <v>0.3553</v>
      </c>
      <c r="H17" s="23" t="n">
        <v>4938</v>
      </c>
      <c r="I17" s="23" t="n">
        <v>164014</v>
      </c>
      <c r="J17" s="23" t="n">
        <v>3245</v>
      </c>
      <c r="K17" s="23" t="n">
        <v>97055</v>
      </c>
      <c r="L17" s="24" t="n">
        <v>0.0965</v>
      </c>
      <c r="M17" s="23" t="n">
        <v>33.21</v>
      </c>
      <c r="N17" s="24" t="n">
        <v>0.6571</v>
      </c>
      <c r="O17" s="23" t="n">
        <v>29.91</v>
      </c>
      <c r="P17" s="26"/>
      <c r="Q17" s="17"/>
      <c r="R17" s="17"/>
      <c r="S17" s="17"/>
      <c r="T17" s="17"/>
      <c r="U17" s="17"/>
    </row>
    <row r="18" ht="16.5" customHeight="1">
      <c r="A18" s="23" t="s">
        <v>595</v>
      </c>
      <c r="B18" s="23" t="n">
        <v>30900</v>
      </c>
      <c r="C18" s="23" t="n">
        <v>573</v>
      </c>
      <c r="D18" s="23" t="n">
        <v>39495</v>
      </c>
      <c r="E18" s="23" t="n">
        <v>80</v>
      </c>
      <c r="F18" s="23" t="n">
        <v>2088</v>
      </c>
      <c r="G18" s="24" t="n">
        <v>0.4177</v>
      </c>
      <c r="H18" s="23" t="n">
        <v>2824</v>
      </c>
      <c r="I18" s="23" t="n">
        <v>99561</v>
      </c>
      <c r="J18" s="23" t="n">
        <v>2091</v>
      </c>
      <c r="K18" s="23" t="n">
        <v>60393</v>
      </c>
      <c r="L18" s="24" t="n">
        <v>0.0914</v>
      </c>
      <c r="M18" s="23" t="n">
        <v>35.26</v>
      </c>
      <c r="N18" s="24" t="n">
        <v>0.7404</v>
      </c>
      <c r="O18" s="23" t="n">
        <v>28.88</v>
      </c>
      <c r="P18" s="26"/>
      <c r="Q18" s="17"/>
      <c r="R18" s="17"/>
      <c r="S18" s="17"/>
      <c r="T18" s="17"/>
      <c r="U18" s="17"/>
    </row>
    <row r="19" ht="16.5" customHeight="1">
      <c r="A19" s="23" t="s">
        <v>596</v>
      </c>
      <c r="B19" s="23"/>
      <c r="C19" s="23"/>
      <c r="D19" s="23"/>
      <c r="E19" s="23"/>
      <c r="F19" s="23"/>
      <c r="G19" s="25" t="n">
        <v>0.1757</v>
      </c>
      <c r="H19" s="23"/>
      <c r="I19" s="23"/>
      <c r="J19" s="23"/>
      <c r="K19" s="23"/>
      <c r="L19" s="25" t="n">
        <v>-0.0529</v>
      </c>
      <c r="M19" s="21" t="n">
        <v>0.06</v>
      </c>
      <c r="N19" s="25" t="n">
        <v>0.1267</v>
      </c>
      <c r="O19" s="21" t="n">
        <v>-0.03</v>
      </c>
      <c r="P19" s="17"/>
      <c r="Q19" s="17"/>
      <c r="R19" s="17"/>
      <c r="S19" s="17"/>
      <c r="T19" s="17"/>
      <c r="U19" s="17"/>
    </row>
    <row r="21" ht="54.75" customHeight="1">
      <c r="A21" s="474" t="s">
        <v>353</v>
      </c>
    </row>
  </sheetData>
  <phoneticPr fontId="1"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cols>
    <col min="1" max="1" width="91.125" customWidth="1"/>
  </cols>
  <sheetData>
    <row r="1" ht="633.75" customHeight="1">
      <c r="A1" s="4">
        <v/>
      </c>
    </row>
    <row r="2" ht="111.75" customHeight="1">
      <c r="A2" s="3" t="s">
        <v>349</v>
      </c>
    </row>
  </sheetData>
  <phoneticPr fontId="1"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cols>
    <col min="1" max="1" width="53.373046875" customWidth="1"/>
  </cols>
  <sheetData>
    <row r="1" ht="16.5" customHeight="1">
      <c r="A1" s="4" t="s">
        <v>597</v>
      </c>
    </row>
    <row r="12" ht="60" customHeight="1">
      <c r="A12" s="4">
        <v/>
      </c>
    </row>
    <row r="13" ht="46.5" customHeight="1">
      <c r="A13" s="4" t="s">
        <v>598</v>
      </c>
    </row>
    <row r="14" ht="60" customHeight="1">
      <c r="A14" s="4">
        <v/>
      </c>
    </row>
    <row r="15" ht="60" customHeight="1">
      <c r="A15" s="4">
        <v/>
      </c>
    </row>
  </sheetData>
  <phoneticPr fontId="1"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cols>
    <col min="1" max="1" width="108.2490234375" customWidth="1"/>
  </cols>
  <sheetData>
    <row r="1" ht="16.5" customHeight="1">
      <c r="A1" s="3" t="s">
        <v>337</v>
      </c>
    </row>
    <row r="6" ht="44.25" customHeight="1"/>
    <row r="7" ht="225" customHeight="1">
      <c r="A7" s="4">
        <v/>
      </c>
    </row>
    <row r="8" ht="225" customHeight="1">
      <c r="A8" s="4">
        <v/>
      </c>
    </row>
    <row r="9" ht="225" customHeight="1">
      <c r="A9" s="4">
        <v/>
      </c>
    </row>
    <row r="10" ht="225" customHeight="1">
      <c r="A10" s="4">
        <v/>
      </c>
    </row>
    <row r="11" ht="225" customHeight="1">
      <c r="A11" s="4">
        <v/>
      </c>
    </row>
    <row r="12" ht="225" customHeight="1">
      <c r="A12" s="4">
        <v/>
      </c>
    </row>
    <row r="13" ht="225" customHeight="1">
      <c r="A13" s="4">
        <v/>
      </c>
    </row>
  </sheetData>
  <mergeCells count="1">
    <mergeCell ref="A1:A6"/>
  </mergeCells>
  <phoneticPr fontId="1" type="noConversion"/>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cols>
    <col min="5" max="5" width="10" style="102"/>
    <col min="9" max="9" width="10" style="102"/>
    <col min="12" max="12" width="10" style="102"/>
    <col min="14" max="14" width="10" style="102"/>
    <col min="16" max="17" width="10" style="103"/>
    <col min="20" max="20" width="10" style="102"/>
    <col min="22" max="23" width="10" style="103"/>
    <col min="25" max="25" width="10" style="102"/>
    <col min="27" max="27" width="10" style="102"/>
    <col min="29" max="29" width="10" style="102"/>
    <col min="33" max="33" width="10" style="102"/>
    <col min="35" max="36" width="10" style="103"/>
    <col min="38" max="38" width="10" style="102"/>
    <col min="40" max="40" width="10" style="102"/>
    <col min="44" max="44" width="10" style="102"/>
  </cols>
  <sheetData>
    <row r="1" ht="60.75" customHeight="1">
      <c r="A1" s="104" t="s">
        <v>379</v>
      </c>
      <c r="B1" s="104" t="s">
        <v>499</v>
      </c>
      <c r="C1" s="104" t="s">
        <v>400</v>
      </c>
      <c r="D1" s="104" t="s">
        <v>401</v>
      </c>
      <c r="E1" s="105" t="s">
        <v>402</v>
      </c>
      <c r="F1" s="104" t="s">
        <v>500</v>
      </c>
      <c r="G1" s="104" t="s">
        <v>501</v>
      </c>
      <c r="H1" s="104" t="s">
        <v>502</v>
      </c>
      <c r="I1" s="105" t="s">
        <v>503</v>
      </c>
      <c r="J1" s="104" t="s">
        <v>504</v>
      </c>
      <c r="K1" s="104" t="s">
        <v>505</v>
      </c>
      <c r="L1" s="105" t="s">
        <v>506</v>
      </c>
      <c r="M1" s="104" t="s">
        <v>507</v>
      </c>
      <c r="N1" s="105" t="s">
        <v>508</v>
      </c>
      <c r="O1" s="104" t="s">
        <v>509</v>
      </c>
      <c r="P1" s="106" t="s">
        <v>510</v>
      </c>
      <c r="Q1" s="106" t="s">
        <v>511</v>
      </c>
      <c r="R1" s="104" t="s">
        <v>512</v>
      </c>
      <c r="S1" s="104" t="s">
        <v>513</v>
      </c>
      <c r="T1" s="105" t="s">
        <v>514</v>
      </c>
      <c r="U1" s="104" t="s">
        <v>515</v>
      </c>
      <c r="V1" s="106" t="s">
        <v>516</v>
      </c>
      <c r="W1" s="106" t="s">
        <v>517</v>
      </c>
      <c r="X1" s="104" t="s">
        <v>518</v>
      </c>
      <c r="Y1" s="105" t="s">
        <v>519</v>
      </c>
      <c r="Z1" s="104" t="s">
        <v>521</v>
      </c>
      <c r="AA1" s="105" t="s">
        <v>522</v>
      </c>
      <c r="AB1" s="104" t="s">
        <v>523</v>
      </c>
      <c r="AC1" s="105" t="s">
        <v>524</v>
      </c>
      <c r="AD1" s="104" t="s">
        <v>525</v>
      </c>
      <c r="AE1" s="104" t="s">
        <v>526</v>
      </c>
      <c r="AF1" s="104" t="s">
        <v>527</v>
      </c>
      <c r="AG1" s="105" t="s">
        <v>528</v>
      </c>
      <c r="AH1" s="104" t="s">
        <v>529</v>
      </c>
      <c r="AI1" s="106" t="s">
        <v>530</v>
      </c>
      <c r="AJ1" s="106" t="s">
        <v>531</v>
      </c>
      <c r="AK1" s="104" t="s">
        <v>532</v>
      </c>
      <c r="AL1" s="105" t="s">
        <v>533</v>
      </c>
      <c r="AM1" s="104" t="s">
        <v>534</v>
      </c>
      <c r="AN1" s="105" t="s">
        <v>535</v>
      </c>
      <c r="AO1" s="104" t="s">
        <v>536</v>
      </c>
      <c r="AP1" s="104" t="s">
        <v>537</v>
      </c>
      <c r="AQ1" s="104" t="s">
        <v>538</v>
      </c>
      <c r="AR1" s="105" t="s">
        <v>539</v>
      </c>
      <c r="AS1" s="104" t="s">
        <v>540</v>
      </c>
      <c r="AT1" s="104" t="s">
        <v>541</v>
      </c>
      <c r="AU1" s="104" t="s">
        <v>542</v>
      </c>
      <c r="AV1" s="104" t="s">
        <v>543</v>
      </c>
    </row>
    <row r="2" ht="16.5" customHeight="1">
      <c r="A2" s="107" t="n">
        <v>45524</v>
      </c>
      <c r="B2" s="108" t="n">
        <v>7120</v>
      </c>
      <c r="C2" s="108" t="n">
        <v>19964</v>
      </c>
      <c r="D2" s="108" t="n">
        <v>11889</v>
      </c>
      <c r="E2" s="109" t="n">
        <v>0.5955</v>
      </c>
      <c r="F2" s="108" t="n">
        <v>1806</v>
      </c>
      <c r="G2" s="109" t="n">
        <v>0.1519</v>
      </c>
      <c r="H2" s="108" t="n">
        <v>1068</v>
      </c>
      <c r="I2" s="109" t="n">
        <v>0.5914</v>
      </c>
      <c r="J2" s="108" t="n">
        <v>138</v>
      </c>
      <c r="K2" s="109" t="n">
        <v>0.0194</v>
      </c>
      <c r="L2" s="110" t="n">
        <v>0.1292</v>
      </c>
      <c r="M2" s="111" t="n">
        <v>10</v>
      </c>
      <c r="N2" s="110" t="n">
        <v>0.0725</v>
      </c>
      <c r="O2" s="111" t="n">
        <v>200</v>
      </c>
      <c r="P2" s="112" t="n">
        <v>1.45</v>
      </c>
      <c r="Q2" s="112" t="n">
        <v>20</v>
      </c>
      <c r="R2" s="111" t="n">
        <v>176</v>
      </c>
      <c r="S2" s="111" t="n">
        <v>24</v>
      </c>
      <c r="T2" s="110" t="n">
        <v>0.1364</v>
      </c>
      <c r="U2" s="111" t="n">
        <v>650</v>
      </c>
      <c r="V2" s="112" t="n">
        <v>3.69</v>
      </c>
      <c r="W2" s="112" t="n">
        <v>27.08</v>
      </c>
      <c r="X2" s="111" t="n">
        <v>8</v>
      </c>
      <c r="Y2" s="110" t="n">
        <v>0.3333</v>
      </c>
      <c r="Z2" s="111" t="n">
        <v>231</v>
      </c>
      <c r="AA2" s="110" t="n">
        <v>0.3554</v>
      </c>
      <c r="AB2" s="111" t="n">
        <v>10</v>
      </c>
      <c r="AC2" s="110" t="n">
        <v>0.4167</v>
      </c>
      <c r="AD2" s="111" t="n">
        <v>370</v>
      </c>
      <c r="AE2" s="111" t="n">
        <v>37</v>
      </c>
      <c r="AF2" s="111" t="n">
        <v>12</v>
      </c>
      <c r="AG2" s="110" t="n">
        <v>0.087</v>
      </c>
      <c r="AH2" s="111" t="n">
        <v>240</v>
      </c>
      <c r="AI2" s="112" t="n">
        <v>1.74</v>
      </c>
      <c r="AJ2" s="112" t="n">
        <v>20</v>
      </c>
      <c r="AK2" s="111" t="n">
        <v>0</v>
      </c>
      <c r="AL2" s="110" t="n">
        <v>0</v>
      </c>
      <c r="AM2" s="111" t="n">
        <v>0</v>
      </c>
      <c r="AN2" s="110" t="n">
        <v>0</v>
      </c>
      <c r="AO2" s="111" t="n">
        <v>120</v>
      </c>
      <c r="AP2" s="110" t="n">
        <v>0.006</v>
      </c>
      <c r="AQ2" s="111" t="n">
        <v>24</v>
      </c>
      <c r="AR2" s="110" t="n">
        <v>0.2</v>
      </c>
      <c r="AS2" s="111" t="n">
        <v>6</v>
      </c>
      <c r="AT2" s="111" t="n">
        <v>200</v>
      </c>
      <c r="AU2" s="111" t="n">
        <v>219</v>
      </c>
      <c r="AV2" s="112" t="n">
        <v>9.13</v>
      </c>
    </row>
    <row r="3" ht="16.5" customHeight="1">
      <c r="A3" s="107" t="n">
        <v>45523</v>
      </c>
      <c r="B3" s="108" t="n">
        <v>7932</v>
      </c>
      <c r="C3" s="108" t="n">
        <v>19853</v>
      </c>
      <c r="D3" s="108" t="n">
        <v>11972</v>
      </c>
      <c r="E3" s="109" t="n">
        <v>0.603</v>
      </c>
      <c r="F3" s="108" t="n">
        <v>1838</v>
      </c>
      <c r="G3" s="109" t="n">
        <v>0.1535</v>
      </c>
      <c r="H3" s="108" t="n">
        <v>1092</v>
      </c>
      <c r="I3" s="109" t="n">
        <v>0.5941</v>
      </c>
      <c r="J3" s="108" t="n">
        <v>127</v>
      </c>
      <c r="K3" s="109" t="n">
        <v>0.016</v>
      </c>
      <c r="L3" s="110" t="n">
        <v>0.1163</v>
      </c>
      <c r="M3" s="111" t="n">
        <v>7</v>
      </c>
      <c r="N3" s="110" t="n">
        <v>0.0551</v>
      </c>
      <c r="O3" s="111" t="n">
        <v>140</v>
      </c>
      <c r="P3" s="112" t="n">
        <v>1.1</v>
      </c>
      <c r="Q3" s="112" t="n">
        <v>20</v>
      </c>
      <c r="R3" s="111" t="n">
        <v>247</v>
      </c>
      <c r="S3" s="111" t="n">
        <v>17</v>
      </c>
      <c r="T3" s="110" t="n">
        <v>0.0688</v>
      </c>
      <c r="U3" s="111" t="n">
        <v>820</v>
      </c>
      <c r="V3" s="112" t="n">
        <v>3.32</v>
      </c>
      <c r="W3" s="112" t="n">
        <v>48.24</v>
      </c>
      <c r="X3" s="111" t="n">
        <v>8</v>
      </c>
      <c r="Y3" s="110" t="n">
        <v>0.4706</v>
      </c>
      <c r="Z3" s="111" t="n">
        <v>536</v>
      </c>
      <c r="AA3" s="110" t="n">
        <v>0.6537</v>
      </c>
      <c r="AB3" s="111" t="n">
        <v>8</v>
      </c>
      <c r="AC3" s="110" t="n">
        <v>0.4706</v>
      </c>
      <c r="AD3" s="111" t="n">
        <v>640</v>
      </c>
      <c r="AE3" s="111" t="n">
        <v>80</v>
      </c>
      <c r="AF3" s="111" t="n">
        <v>10</v>
      </c>
      <c r="AG3" s="110" t="n">
        <v>0.0787</v>
      </c>
      <c r="AH3" s="111" t="n">
        <v>200</v>
      </c>
      <c r="AI3" s="112" t="n">
        <v>1.57</v>
      </c>
      <c r="AJ3" s="112" t="n">
        <v>20</v>
      </c>
      <c r="AK3" s="111" t="n">
        <v>0</v>
      </c>
      <c r="AL3" s="110" t="n">
        <v>0</v>
      </c>
      <c r="AM3" s="111" t="n">
        <v>0</v>
      </c>
      <c r="AN3" s="110" t="n">
        <v>0</v>
      </c>
      <c r="AO3" s="111" t="n">
        <v>104</v>
      </c>
      <c r="AP3" s="110" t="n">
        <v>0.0052</v>
      </c>
      <c r="AQ3" s="111" t="n">
        <v>17</v>
      </c>
      <c r="AR3" s="110" t="n">
        <v>0.1635</v>
      </c>
      <c r="AS3" s="111" t="n">
        <v>12</v>
      </c>
      <c r="AT3" s="111" t="n">
        <v>565</v>
      </c>
      <c r="AU3" s="111" t="n">
        <v>-281</v>
      </c>
      <c r="AV3" s="112" t="n">
        <v>-16.53</v>
      </c>
    </row>
    <row r="4" ht="16.5" customHeight="1">
      <c r="A4" s="107" t="n">
        <v>45522</v>
      </c>
      <c r="B4" s="108" t="n">
        <v>6562</v>
      </c>
      <c r="C4" s="108" t="n">
        <v>17257</v>
      </c>
      <c r="D4" s="108" t="n">
        <v>10382</v>
      </c>
      <c r="E4" s="109" t="n">
        <v>0.6016</v>
      </c>
      <c r="F4" s="108" t="n">
        <v>1666</v>
      </c>
      <c r="G4" s="109" t="n">
        <v>0.1605</v>
      </c>
      <c r="H4" s="108" t="n">
        <v>1062</v>
      </c>
      <c r="I4" s="109" t="n">
        <v>0.6375</v>
      </c>
      <c r="J4" s="108" t="n">
        <v>102</v>
      </c>
      <c r="K4" s="109" t="n">
        <v>0.0155</v>
      </c>
      <c r="L4" s="110" t="n">
        <v>0.096</v>
      </c>
      <c r="M4" s="111" t="n">
        <v>9</v>
      </c>
      <c r="N4" s="110" t="n">
        <v>0.0882</v>
      </c>
      <c r="O4" s="111" t="n">
        <v>200</v>
      </c>
      <c r="P4" s="112" t="n">
        <v>1.96</v>
      </c>
      <c r="Q4" s="112" t="n">
        <v>22.22</v>
      </c>
      <c r="R4" s="111" t="n">
        <v>213</v>
      </c>
      <c r="S4" s="111" t="n">
        <v>24</v>
      </c>
      <c r="T4" s="110" t="n">
        <v>0.1127</v>
      </c>
      <c r="U4" s="111" t="n">
        <v>630</v>
      </c>
      <c r="V4" s="112" t="n">
        <v>2.96</v>
      </c>
      <c r="W4" s="112" t="n">
        <v>26.25</v>
      </c>
      <c r="X4" s="111" t="n">
        <v>11</v>
      </c>
      <c r="Y4" s="110" t="n">
        <v>0.4583</v>
      </c>
      <c r="Z4" s="111" t="n">
        <v>226</v>
      </c>
      <c r="AA4" s="110" t="n">
        <v>0.3587</v>
      </c>
      <c r="AB4" s="111" t="n">
        <v>10</v>
      </c>
      <c r="AC4" s="110" t="n">
        <v>0.4167</v>
      </c>
      <c r="AD4" s="111" t="n">
        <v>280</v>
      </c>
      <c r="AE4" s="111" t="n">
        <v>28</v>
      </c>
      <c r="AF4" s="111" t="n">
        <v>11</v>
      </c>
      <c r="AG4" s="110" t="n">
        <v>0.1078</v>
      </c>
      <c r="AH4" s="111" t="n">
        <v>260</v>
      </c>
      <c r="AI4" s="112" t="n">
        <v>2.55</v>
      </c>
      <c r="AJ4" s="112" t="n">
        <v>23.64</v>
      </c>
      <c r="AK4" s="111" t="n">
        <v>0</v>
      </c>
      <c r="AL4" s="110" t="n">
        <v>0</v>
      </c>
      <c r="AM4" s="111" t="n">
        <v>0</v>
      </c>
      <c r="AN4" s="110" t="n">
        <v>0</v>
      </c>
      <c r="AO4" s="111" t="n">
        <v>87</v>
      </c>
      <c r="AP4" s="110" t="n">
        <v>0.005</v>
      </c>
      <c r="AQ4" s="111" t="n">
        <v>23</v>
      </c>
      <c r="AR4" s="110" t="n">
        <v>0.2644</v>
      </c>
      <c r="AS4" s="111" t="n">
        <v>14</v>
      </c>
      <c r="AT4" s="111" t="n">
        <v>522</v>
      </c>
      <c r="AU4" s="111" t="n">
        <v>-118</v>
      </c>
      <c r="AV4" s="112" t="n">
        <v>-5.13</v>
      </c>
    </row>
    <row r="5" ht="16.5" customHeight="1">
      <c r="A5" s="107" t="n">
        <v>45521</v>
      </c>
      <c r="B5" s="108" t="n">
        <v>4907</v>
      </c>
      <c r="C5" s="108" t="n">
        <v>15314</v>
      </c>
      <c r="D5" s="108" t="n">
        <v>9005</v>
      </c>
      <c r="E5" s="109" t="n">
        <v>0.588</v>
      </c>
      <c r="F5" s="108" t="n">
        <v>1439</v>
      </c>
      <c r="G5" s="109" t="n">
        <v>0.1598</v>
      </c>
      <c r="H5" s="108" t="n">
        <v>874</v>
      </c>
      <c r="I5" s="109" t="n">
        <v>0.6074</v>
      </c>
      <c r="J5" s="108" t="n">
        <v>135</v>
      </c>
      <c r="K5" s="109" t="n">
        <v>0.0275</v>
      </c>
      <c r="L5" s="110" t="n">
        <v>0.1545</v>
      </c>
      <c r="M5" s="111" t="n">
        <v>15</v>
      </c>
      <c r="N5" s="110" t="n">
        <v>0.1111</v>
      </c>
      <c r="O5" s="111" t="n">
        <v>300</v>
      </c>
      <c r="P5" s="112" t="n">
        <v>2.22</v>
      </c>
      <c r="Q5" s="112" t="n">
        <v>20</v>
      </c>
      <c r="R5" s="111" t="n">
        <v>251</v>
      </c>
      <c r="S5" s="111" t="n">
        <v>36</v>
      </c>
      <c r="T5" s="110" t="n">
        <v>0.1434</v>
      </c>
      <c r="U5" s="111" t="n">
        <v>1210</v>
      </c>
      <c r="V5" s="112" t="n">
        <v>4.82</v>
      </c>
      <c r="W5" s="112" t="n">
        <v>33.61</v>
      </c>
      <c r="X5" s="111" t="n">
        <v>8</v>
      </c>
      <c r="Y5" s="110" t="n">
        <v>0.2222</v>
      </c>
      <c r="Z5" s="111" t="n">
        <v>639</v>
      </c>
      <c r="AA5" s="110" t="n">
        <v>0.5281</v>
      </c>
      <c r="AB5" s="111" t="n">
        <v>10</v>
      </c>
      <c r="AC5" s="110" t="n">
        <v>0.2778</v>
      </c>
      <c r="AD5" s="111" t="n">
        <v>630</v>
      </c>
      <c r="AE5" s="111" t="n">
        <v>63</v>
      </c>
      <c r="AF5" s="111" t="n">
        <v>18</v>
      </c>
      <c r="AG5" s="110" t="n">
        <v>0.1333</v>
      </c>
      <c r="AH5" s="111" t="n">
        <v>460</v>
      </c>
      <c r="AI5" s="112" t="n">
        <v>3.41</v>
      </c>
      <c r="AJ5" s="112" t="n">
        <v>25.56</v>
      </c>
      <c r="AK5" s="111" t="n">
        <v>2</v>
      </c>
      <c r="AL5" s="110" t="n">
        <v>0.1111</v>
      </c>
      <c r="AM5" s="111" t="n">
        <v>148</v>
      </c>
      <c r="AN5" s="110" t="n">
        <v>0.0043</v>
      </c>
      <c r="AO5" s="111" t="n">
        <v>92</v>
      </c>
      <c r="AP5" s="110" t="n">
        <v>0.006</v>
      </c>
      <c r="AQ5" s="111" t="n">
        <v>32</v>
      </c>
      <c r="AR5" s="110" t="n">
        <v>0.3478</v>
      </c>
      <c r="AS5" s="111" t="n">
        <v>8</v>
      </c>
      <c r="AT5" s="111" t="n">
        <v>321</v>
      </c>
      <c r="AU5" s="111" t="n">
        <v>250</v>
      </c>
      <c r="AV5" s="112" t="n">
        <v>7.81</v>
      </c>
    </row>
    <row r="6" ht="16.5" customHeight="1">
      <c r="A6" s="107" t="n">
        <v>45520</v>
      </c>
      <c r="B6" s="108" t="n">
        <v>4591</v>
      </c>
      <c r="C6" s="108" t="n">
        <v>15090</v>
      </c>
      <c r="D6" s="108" t="n">
        <v>8887</v>
      </c>
      <c r="E6" s="109" t="n">
        <v>0.5889</v>
      </c>
      <c r="F6" s="108" t="n">
        <v>1344</v>
      </c>
      <c r="G6" s="109" t="n">
        <v>0.1512</v>
      </c>
      <c r="H6" s="108" t="n">
        <v>797</v>
      </c>
      <c r="I6" s="109" t="n">
        <v>0.593</v>
      </c>
      <c r="J6" s="108" t="n">
        <v>89</v>
      </c>
      <c r="K6" s="109" t="n">
        <v>0.0194</v>
      </c>
      <c r="L6" s="110" t="n">
        <v>0.1117</v>
      </c>
      <c r="M6" s="111" t="n">
        <v>12</v>
      </c>
      <c r="N6" s="110" t="n">
        <v>0.1348</v>
      </c>
      <c r="O6" s="111" t="n">
        <v>720</v>
      </c>
      <c r="P6" s="112" t="n">
        <v>8.09</v>
      </c>
      <c r="Q6" s="112" t="n">
        <v>60</v>
      </c>
      <c r="R6" s="111" t="n">
        <v>199</v>
      </c>
      <c r="S6" s="111" t="n">
        <v>26</v>
      </c>
      <c r="T6" s="110" t="n">
        <v>0.1307</v>
      </c>
      <c r="U6" s="111" t="n">
        <v>1060</v>
      </c>
      <c r="V6" s="112" t="n">
        <v>5.33</v>
      </c>
      <c r="W6" s="112" t="n">
        <v>40.77</v>
      </c>
      <c r="X6" s="111" t="n">
        <v>10</v>
      </c>
      <c r="Y6" s="110" t="n">
        <v>0.3846</v>
      </c>
      <c r="Z6" s="111" t="n">
        <v>226</v>
      </c>
      <c r="AA6" s="110" t="n">
        <v>0.2132</v>
      </c>
      <c r="AB6" s="111" t="n">
        <v>8</v>
      </c>
      <c r="AC6" s="110" t="n">
        <v>0.3077</v>
      </c>
      <c r="AD6" s="111" t="n">
        <v>200</v>
      </c>
      <c r="AE6" s="111" t="n">
        <v>25</v>
      </c>
      <c r="AF6" s="111" t="n">
        <v>14</v>
      </c>
      <c r="AG6" s="110" t="n">
        <v>0.1573</v>
      </c>
      <c r="AH6" s="111" t="n">
        <v>980</v>
      </c>
      <c r="AI6" s="112" t="n">
        <v>11.01</v>
      </c>
      <c r="AJ6" s="112" t="n">
        <v>70</v>
      </c>
      <c r="AK6" s="111" t="n">
        <v>1</v>
      </c>
      <c r="AL6" s="110" t="n">
        <v>0.0714</v>
      </c>
      <c r="AM6" s="111" t="n">
        <v>20</v>
      </c>
      <c r="AN6" s="110" t="n">
        <v>0.001</v>
      </c>
      <c r="AO6" s="111" t="n">
        <v>75</v>
      </c>
      <c r="AP6" s="110" t="n">
        <v>0.005</v>
      </c>
      <c r="AQ6" s="111" t="n">
        <v>23</v>
      </c>
      <c r="AR6" s="110" t="n">
        <v>0.3067</v>
      </c>
      <c r="AS6" s="111" t="n">
        <v>10</v>
      </c>
      <c r="AT6" s="111" t="n">
        <v>282</v>
      </c>
      <c r="AU6" s="111" t="n">
        <v>552</v>
      </c>
      <c r="AV6" s="112" t="n">
        <v>24</v>
      </c>
    </row>
    <row r="7" ht="16.5" customHeight="1">
      <c r="A7" s="107" t="n">
        <v>45519</v>
      </c>
      <c r="B7" s="108" t="n">
        <v>4997</v>
      </c>
      <c r="C7" s="108" t="n">
        <v>15194</v>
      </c>
      <c r="D7" s="108" t="n">
        <v>8860</v>
      </c>
      <c r="E7" s="109" t="n">
        <v>0.5831</v>
      </c>
      <c r="F7" s="108" t="n">
        <v>1580</v>
      </c>
      <c r="G7" s="109" t="n">
        <v>0.1783</v>
      </c>
      <c r="H7" s="108" t="n">
        <v>980</v>
      </c>
      <c r="I7" s="109" t="n">
        <v>0.6203</v>
      </c>
      <c r="J7" s="108" t="n">
        <v>145</v>
      </c>
      <c r="K7" s="109" t="n">
        <v>0.029</v>
      </c>
      <c r="L7" s="110" t="n">
        <v>0.148</v>
      </c>
      <c r="M7" s="111" t="n">
        <v>13</v>
      </c>
      <c r="N7" s="110" t="n">
        <v>0.0897</v>
      </c>
      <c r="O7" s="111" t="n">
        <v>310</v>
      </c>
      <c r="P7" s="112" t="n">
        <v>2.14</v>
      </c>
      <c r="Q7" s="112" t="n">
        <v>23.85</v>
      </c>
      <c r="R7" s="111" t="n">
        <v>245</v>
      </c>
      <c r="S7" s="111" t="n">
        <v>22</v>
      </c>
      <c r="T7" s="110" t="n">
        <v>0.0898</v>
      </c>
      <c r="U7" s="111" t="n">
        <v>780</v>
      </c>
      <c r="V7" s="112" t="n">
        <v>3.18</v>
      </c>
      <c r="W7" s="112" t="n">
        <v>35.45</v>
      </c>
      <c r="X7" s="111" t="n">
        <v>10</v>
      </c>
      <c r="Y7" s="110" t="n">
        <v>0.4545</v>
      </c>
      <c r="Z7" s="111" t="n">
        <v>505</v>
      </c>
      <c r="AA7" s="110" t="n">
        <v>0.6474</v>
      </c>
      <c r="AB7" s="111" t="n">
        <v>8</v>
      </c>
      <c r="AC7" s="110" t="n">
        <v>0.3636</v>
      </c>
      <c r="AD7" s="111" t="n">
        <v>420</v>
      </c>
      <c r="AE7" s="111" t="n">
        <v>52.5</v>
      </c>
      <c r="AF7" s="111" t="n">
        <v>19</v>
      </c>
      <c r="AG7" s="110" t="n">
        <v>0.131</v>
      </c>
      <c r="AH7" s="111" t="n">
        <v>1010</v>
      </c>
      <c r="AI7" s="112" t="n">
        <v>6.97</v>
      </c>
      <c r="AJ7" s="112" t="n">
        <v>53.16</v>
      </c>
      <c r="AK7" s="111" t="n">
        <v>3</v>
      </c>
      <c r="AL7" s="110" t="n">
        <v>0.1579</v>
      </c>
      <c r="AM7" s="111" t="n">
        <v>518</v>
      </c>
      <c r="AN7" s="110" t="n">
        <v>0.003</v>
      </c>
      <c r="AO7" s="111" t="n">
        <v>102</v>
      </c>
      <c r="AP7" s="110" t="n">
        <v>0.0067</v>
      </c>
      <c r="AQ7" s="111" t="n">
        <v>20</v>
      </c>
      <c r="AR7" s="110" t="n">
        <v>0.1961</v>
      </c>
      <c r="AS7" s="111" t="n">
        <v>10</v>
      </c>
      <c r="AT7" s="111" t="n">
        <v>282</v>
      </c>
      <c r="AU7" s="111" t="n">
        <v>-7</v>
      </c>
      <c r="AV7" s="112" t="n">
        <v>-0.35</v>
      </c>
    </row>
    <row r="8" ht="16.5" customHeight="1">
      <c r="A8" s="107" t="n">
        <v>45518</v>
      </c>
      <c r="B8" s="108" t="n">
        <v>5445</v>
      </c>
      <c r="C8" s="108" t="n">
        <v>15261</v>
      </c>
      <c r="D8" s="108" t="n">
        <v>8933</v>
      </c>
      <c r="E8" s="109" t="n">
        <v>0.5853</v>
      </c>
      <c r="F8" s="108" t="n">
        <v>1750</v>
      </c>
      <c r="G8" s="109" t="n">
        <v>0.1959</v>
      </c>
      <c r="H8" s="108" t="n">
        <v>1101</v>
      </c>
      <c r="I8" s="109" t="n">
        <v>0.6291</v>
      </c>
      <c r="J8" s="108" t="n">
        <v>135</v>
      </c>
      <c r="K8" s="109" t="n">
        <v>0.0248</v>
      </c>
      <c r="L8" s="110" t="n">
        <v>0.1226</v>
      </c>
      <c r="M8" s="111" t="n">
        <v>14</v>
      </c>
      <c r="N8" s="110" t="n">
        <v>0.1037</v>
      </c>
      <c r="O8" s="111" t="n">
        <v>280</v>
      </c>
      <c r="P8" s="112" t="n">
        <v>2.07</v>
      </c>
      <c r="Q8" s="112" t="n">
        <v>20</v>
      </c>
      <c r="R8" s="111" t="n">
        <v>216</v>
      </c>
      <c r="S8" s="111" t="n">
        <v>24</v>
      </c>
      <c r="T8" s="110" t="n">
        <v>0.1111</v>
      </c>
      <c r="U8" s="111" t="n">
        <v>770</v>
      </c>
      <c r="V8" s="112" t="n">
        <v>3.56</v>
      </c>
      <c r="W8" s="112" t="n">
        <v>32.08</v>
      </c>
      <c r="X8" s="111" t="n">
        <v>10</v>
      </c>
      <c r="Y8" s="110" t="n">
        <v>0.4167</v>
      </c>
      <c r="Z8" s="111" t="n">
        <v>420</v>
      </c>
      <c r="AA8" s="110" t="n">
        <v>0.5455</v>
      </c>
      <c r="AB8" s="111" t="n">
        <v>6</v>
      </c>
      <c r="AC8" s="110" t="n">
        <v>0.25</v>
      </c>
      <c r="AD8" s="111" t="n">
        <v>410</v>
      </c>
      <c r="AE8" s="111" t="n">
        <v>68.33</v>
      </c>
      <c r="AF8" s="111" t="n">
        <v>22</v>
      </c>
      <c r="AG8" s="110" t="n">
        <v>0.163</v>
      </c>
      <c r="AH8" s="111" t="n">
        <v>950</v>
      </c>
      <c r="AI8" s="112" t="n">
        <v>7.04</v>
      </c>
      <c r="AJ8" s="112" t="n">
        <v>43.18</v>
      </c>
      <c r="AK8" s="111" t="n">
        <v>7</v>
      </c>
      <c r="AL8" s="110" t="n">
        <v>0.3182</v>
      </c>
      <c r="AM8" s="111" t="n">
        <v>376</v>
      </c>
      <c r="AN8" s="110" t="n">
        <v>0.0074</v>
      </c>
      <c r="AO8" s="111" t="n">
        <v>102</v>
      </c>
      <c r="AP8" s="110" t="n">
        <v>0.0067</v>
      </c>
      <c r="AQ8" s="111" t="n">
        <v>24</v>
      </c>
      <c r="AR8" s="110" t="n">
        <v>0.2353</v>
      </c>
      <c r="AS8" s="111" t="n">
        <v>14</v>
      </c>
      <c r="AT8" s="111" t="n">
        <v>444</v>
      </c>
      <c r="AU8" s="111" t="n">
        <v>-94</v>
      </c>
      <c r="AV8" s="112" t="n">
        <v>-3.92</v>
      </c>
    </row>
    <row r="9" ht="16.5" customHeight="1">
      <c r="A9" s="107" t="n">
        <v>45517</v>
      </c>
      <c r="B9" s="108" t="n">
        <v>4784</v>
      </c>
      <c r="C9" s="108" t="n">
        <v>13944</v>
      </c>
      <c r="D9" s="108" t="n">
        <v>8958</v>
      </c>
      <c r="E9" s="109" t="n">
        <v>0.6424</v>
      </c>
      <c r="F9" s="108" t="n">
        <v>2063</v>
      </c>
      <c r="G9" s="109" t="n">
        <v>0.2303</v>
      </c>
      <c r="H9" s="108" t="n">
        <v>1323</v>
      </c>
      <c r="I9" s="109" t="n">
        <v>0.6413</v>
      </c>
      <c r="J9" s="108" t="n">
        <v>129</v>
      </c>
      <c r="K9" s="109" t="n">
        <v>0.027</v>
      </c>
      <c r="L9" s="110" t="n">
        <v>0.0975</v>
      </c>
      <c r="M9" s="111" t="n">
        <v>7</v>
      </c>
      <c r="N9" s="110" t="n">
        <v>0.0543</v>
      </c>
      <c r="O9" s="111" t="n">
        <v>140</v>
      </c>
      <c r="P9" s="112" t="n">
        <v>1.09</v>
      </c>
      <c r="Q9" s="112" t="n">
        <v>20</v>
      </c>
      <c r="R9" s="111" t="n">
        <v>198</v>
      </c>
      <c r="S9" s="111" t="n">
        <v>15</v>
      </c>
      <c r="T9" s="110" t="n">
        <v>0.0758</v>
      </c>
      <c r="U9" s="111" t="n">
        <v>350</v>
      </c>
      <c r="V9" s="112" t="n">
        <v>1.77</v>
      </c>
      <c r="W9" s="112" t="n">
        <v>23.33</v>
      </c>
      <c r="X9" s="111" t="n">
        <v>6</v>
      </c>
      <c r="Y9" s="110" t="n">
        <v>0.4</v>
      </c>
      <c r="Z9" s="111" t="n">
        <v>120</v>
      </c>
      <c r="AA9" s="110" t="n">
        <v>0.3429</v>
      </c>
      <c r="AB9" s="111" t="n">
        <v>6</v>
      </c>
      <c r="AC9" s="110" t="n">
        <v>0.4</v>
      </c>
      <c r="AD9" s="111" t="n">
        <v>170</v>
      </c>
      <c r="AE9" s="111" t="n">
        <v>28.33</v>
      </c>
      <c r="AF9" s="111" t="n">
        <v>17</v>
      </c>
      <c r="AG9" s="110" t="n">
        <v>0.1318</v>
      </c>
      <c r="AH9" s="111" t="n">
        <v>590</v>
      </c>
      <c r="AI9" s="112" t="n">
        <v>4.57</v>
      </c>
      <c r="AJ9" s="112" t="n">
        <v>34.71</v>
      </c>
      <c r="AK9" s="111" t="n">
        <v>5</v>
      </c>
      <c r="AL9" s="110" t="n">
        <v>0.2941</v>
      </c>
      <c r="AM9" s="111" t="n">
        <v>206</v>
      </c>
      <c r="AN9" s="110" t="n">
        <v>0.0085</v>
      </c>
      <c r="AO9" s="111" t="n">
        <v>106</v>
      </c>
      <c r="AP9" s="110" t="n">
        <v>0.0076</v>
      </c>
      <c r="AQ9" s="111" t="n">
        <v>17</v>
      </c>
      <c r="AR9" s="110" t="n">
        <v>0.1604</v>
      </c>
      <c r="AS9" s="111" t="n">
        <v>33</v>
      </c>
      <c r="AT9" s="111" t="n">
        <v>660</v>
      </c>
      <c r="AU9" s="111" t="n">
        <v>-430</v>
      </c>
      <c r="AV9" s="112" t="n">
        <v>-25.29</v>
      </c>
    </row>
    <row r="10" ht="16.5" customHeight="1">
      <c r="A10" s="113" t="n">
        <v>45516</v>
      </c>
      <c r="B10" s="111" t="n">
        <v>3892</v>
      </c>
      <c r="C10" s="111" t="n">
        <v>12609</v>
      </c>
      <c r="D10" s="111" t="n">
        <v>6700</v>
      </c>
      <c r="E10" s="110" t="n">
        <v>0.5314</v>
      </c>
      <c r="F10" s="111" t="n">
        <v>801</v>
      </c>
      <c r="G10" s="110" t="n">
        <v>0.1196</v>
      </c>
      <c r="H10" s="111" t="n">
        <v>435</v>
      </c>
      <c r="I10" s="110" t="n">
        <v>0.5431</v>
      </c>
      <c r="J10" s="111" t="n">
        <v>62</v>
      </c>
      <c r="K10" s="110" t="n">
        <v>0.0159</v>
      </c>
      <c r="L10" s="110" t="n">
        <v>0.1425</v>
      </c>
      <c r="M10" s="111" t="n">
        <v>7</v>
      </c>
      <c r="N10" s="110" t="n">
        <v>0.1129</v>
      </c>
      <c r="O10" s="111" t="n">
        <v>170</v>
      </c>
      <c r="P10" s="112" t="n">
        <v>2.74</v>
      </c>
      <c r="Q10" s="112" t="n">
        <v>24.29</v>
      </c>
      <c r="R10" s="111" t="n">
        <v>120</v>
      </c>
      <c r="S10" s="111" t="n">
        <v>19</v>
      </c>
      <c r="T10" s="110" t="n">
        <v>0.1583</v>
      </c>
      <c r="U10" s="111" t="n">
        <v>490</v>
      </c>
      <c r="V10" s="112" t="n">
        <v>4.08</v>
      </c>
      <c r="W10" s="112" t="n">
        <v>25.79</v>
      </c>
      <c r="X10" s="111" t="n">
        <v>2</v>
      </c>
      <c r="Y10" s="110" t="n">
        <v>0.1053</v>
      </c>
      <c r="Z10" s="111" t="n">
        <v>40</v>
      </c>
      <c r="AA10" s="110" t="n">
        <v>0.0816</v>
      </c>
      <c r="AB10" s="111" t="n">
        <v>8</v>
      </c>
      <c r="AC10" s="110" t="n">
        <v>0.4211</v>
      </c>
      <c r="AD10" s="111" t="n">
        <v>240</v>
      </c>
      <c r="AE10" s="111" t="n">
        <v>30</v>
      </c>
      <c r="AF10" s="111" t="n">
        <v>12</v>
      </c>
      <c r="AG10" s="110" t="n">
        <v>0.1935</v>
      </c>
      <c r="AH10" s="111" t="n">
        <v>330</v>
      </c>
      <c r="AI10" s="112" t="n">
        <v>5.32</v>
      </c>
      <c r="AJ10" s="112" t="n">
        <v>27.5</v>
      </c>
      <c r="AK10" s="111" t="n">
        <v>1</v>
      </c>
      <c r="AL10" s="110" t="n">
        <v>0.0833</v>
      </c>
      <c r="AM10" s="111" t="n">
        <v>20</v>
      </c>
      <c r="AN10" s="110" t="n">
        <v>0.003</v>
      </c>
      <c r="AO10" s="111" t="n">
        <v>53</v>
      </c>
      <c r="AP10" s="110" t="n">
        <v>0.0042</v>
      </c>
      <c r="AQ10" s="111" t="n">
        <v>21</v>
      </c>
      <c r="AR10" s="110" t="n">
        <v>0.3962</v>
      </c>
      <c r="AS10" s="111" t="n">
        <v>1</v>
      </c>
      <c r="AT10" s="111" t="n">
        <v>50</v>
      </c>
      <c r="AU10" s="111" t="n">
        <v>400</v>
      </c>
      <c r="AV10" s="112" t="n">
        <v>19.05</v>
      </c>
    </row>
    <row r="11" ht="16.5" customHeight="1">
      <c r="A11" s="113" t="n">
        <v>45515</v>
      </c>
      <c r="B11" s="111" t="n">
        <v>2943</v>
      </c>
      <c r="C11" s="111" t="n">
        <v>11162</v>
      </c>
      <c r="D11" s="111" t="n">
        <v>6065</v>
      </c>
      <c r="E11" s="110" t="n">
        <v>0.5434</v>
      </c>
      <c r="F11" s="111" t="n">
        <v>741</v>
      </c>
      <c r="G11" s="110" t="n">
        <v>0.1222</v>
      </c>
      <c r="H11" s="111" t="n">
        <v>398</v>
      </c>
      <c r="I11" s="110" t="n">
        <v>0.5371</v>
      </c>
      <c r="J11" s="111" t="n">
        <v>51</v>
      </c>
      <c r="K11" s="110" t="n">
        <v>0.0173</v>
      </c>
      <c r="L11" s="110" t="n">
        <v>0.1281</v>
      </c>
      <c r="M11" s="111" t="n">
        <v>4</v>
      </c>
      <c r="N11" s="110" t="n">
        <v>0.0784</v>
      </c>
      <c r="O11" s="111" t="n">
        <v>80</v>
      </c>
      <c r="P11" s="112" t="n">
        <v>1.57</v>
      </c>
      <c r="Q11" s="112" t="n">
        <v>20</v>
      </c>
      <c r="R11" s="111" t="n">
        <v>108</v>
      </c>
      <c r="S11" s="111" t="n">
        <v>15</v>
      </c>
      <c r="T11" s="110" t="n">
        <v>0.1389</v>
      </c>
      <c r="U11" s="111" t="n">
        <v>540</v>
      </c>
      <c r="V11" s="112" t="n">
        <v>5</v>
      </c>
      <c r="W11" s="112" t="n">
        <v>36</v>
      </c>
      <c r="X11" s="111" t="n">
        <v>4</v>
      </c>
      <c r="Y11" s="110" t="n">
        <v>0.2667</v>
      </c>
      <c r="Z11" s="111" t="n">
        <v>388</v>
      </c>
      <c r="AA11" s="110" t="n">
        <v>0.7185</v>
      </c>
      <c r="AB11" s="111" t="n">
        <v>3</v>
      </c>
      <c r="AC11" s="110" t="n">
        <v>0.2</v>
      </c>
      <c r="AD11" s="111" t="n">
        <v>280</v>
      </c>
      <c r="AE11" s="111" t="n">
        <v>93.33</v>
      </c>
      <c r="AF11" s="111" t="n">
        <v>8</v>
      </c>
      <c r="AG11" s="110" t="n">
        <v>0.1569</v>
      </c>
      <c r="AH11" s="111" t="n">
        <v>240</v>
      </c>
      <c r="AI11" s="112" t="n">
        <v>4.71</v>
      </c>
      <c r="AJ11" s="112" t="n">
        <v>30</v>
      </c>
      <c r="AK11" s="111" t="n">
        <v>0</v>
      </c>
      <c r="AL11" s="110" t="n">
        <v>0</v>
      </c>
      <c r="AM11" s="111" t="n">
        <v>0</v>
      </c>
      <c r="AN11" s="110" t="n">
        <v>0</v>
      </c>
      <c r="AO11" s="111" t="n">
        <v>46</v>
      </c>
      <c r="AP11" s="110" t="n">
        <v>0.0041</v>
      </c>
      <c r="AQ11" s="111" t="n">
        <v>15</v>
      </c>
      <c r="AR11" s="110" t="n">
        <v>0.3261</v>
      </c>
      <c r="AS11" s="111" t="n">
        <v>3</v>
      </c>
      <c r="AT11" s="111" t="n">
        <v>151</v>
      </c>
      <c r="AU11" s="111" t="n">
        <v>1</v>
      </c>
      <c r="AV11" s="112" t="n">
        <v>0.07</v>
      </c>
    </row>
    <row r="12" ht="16.5" customHeight="1">
      <c r="A12" s="113" t="n">
        <v>45514</v>
      </c>
      <c r="B12" s="111" t="n">
        <v>3679</v>
      </c>
      <c r="C12" s="111" t="n">
        <v>12130</v>
      </c>
      <c r="D12" s="111" t="n">
        <v>6700</v>
      </c>
      <c r="E12" s="110" t="n">
        <v>0.5523</v>
      </c>
      <c r="F12" s="111" t="n">
        <v>792</v>
      </c>
      <c r="G12" s="110" t="n">
        <v>0.1182</v>
      </c>
      <c r="H12" s="111" t="n">
        <v>452</v>
      </c>
      <c r="I12" s="110" t="n">
        <v>0.5707</v>
      </c>
      <c r="J12" s="111" t="n">
        <v>58</v>
      </c>
      <c r="K12" s="110" t="n">
        <v>0.0158</v>
      </c>
      <c r="L12" s="110" t="n">
        <v>0.1283</v>
      </c>
      <c r="M12" s="111" t="n">
        <v>7</v>
      </c>
      <c r="N12" s="110" t="n">
        <v>0.1207</v>
      </c>
      <c r="O12" s="111" t="n">
        <v>230</v>
      </c>
      <c r="P12" s="112" t="n">
        <v>3.97</v>
      </c>
      <c r="Q12" s="112" t="n">
        <v>32.86</v>
      </c>
      <c r="R12" s="111" t="n">
        <v>116</v>
      </c>
      <c r="S12" s="111" t="n">
        <v>12</v>
      </c>
      <c r="T12" s="110" t="n">
        <v>0.1034</v>
      </c>
      <c r="U12" s="111" t="n">
        <v>330</v>
      </c>
      <c r="V12" s="112" t="n">
        <v>2.84</v>
      </c>
      <c r="W12" s="112" t="n">
        <v>27.5</v>
      </c>
      <c r="X12" s="111" t="n">
        <v>2</v>
      </c>
      <c r="Y12" s="110" t="n">
        <v>0.1667</v>
      </c>
      <c r="Z12" s="111" t="n">
        <v>100</v>
      </c>
      <c r="AA12" s="110" t="n">
        <v>0.303</v>
      </c>
      <c r="AB12" s="111" t="n">
        <v>4</v>
      </c>
      <c r="AC12" s="110" t="n">
        <v>0.3333</v>
      </c>
      <c r="AD12" s="111" t="n">
        <v>150</v>
      </c>
      <c r="AE12" s="111" t="n">
        <v>37.5</v>
      </c>
      <c r="AF12" s="111" t="n">
        <v>10</v>
      </c>
      <c r="AG12" s="110" t="n">
        <v>0.1724</v>
      </c>
      <c r="AH12" s="111" t="n">
        <v>1240</v>
      </c>
      <c r="AI12" s="112" t="n">
        <v>21.38</v>
      </c>
      <c r="AJ12" s="112" t="n">
        <v>124</v>
      </c>
      <c r="AK12" s="111" t="n">
        <v>3</v>
      </c>
      <c r="AL12" s="110" t="n">
        <v>0.3</v>
      </c>
      <c r="AM12" s="111" t="n">
        <v>873</v>
      </c>
      <c r="AN12" s="110" t="n">
        <v>0.0024</v>
      </c>
      <c r="AO12" s="111" t="n">
        <v>52</v>
      </c>
      <c r="AP12" s="110" t="n">
        <v>0.0043</v>
      </c>
      <c r="AQ12" s="111" t="n">
        <v>13</v>
      </c>
      <c r="AR12" s="110" t="n">
        <v>0.25</v>
      </c>
      <c r="AS12" s="111" t="n">
        <v>1</v>
      </c>
      <c r="AT12" s="111" t="n">
        <v>53</v>
      </c>
      <c r="AU12" s="111" t="n">
        <v>177</v>
      </c>
      <c r="AV12" s="112" t="n">
        <v>13.62</v>
      </c>
    </row>
    <row r="13" ht="16.5" customHeight="1">
      <c r="A13" s="113" t="n">
        <v>45513</v>
      </c>
      <c r="B13" s="111" t="n">
        <v>4695</v>
      </c>
      <c r="C13" s="111" t="n">
        <v>12851</v>
      </c>
      <c r="D13" s="111" t="n">
        <v>7079</v>
      </c>
      <c r="E13" s="110" t="n">
        <v>0.5509</v>
      </c>
      <c r="F13" s="111" t="n">
        <v>815</v>
      </c>
      <c r="G13" s="110" t="n">
        <v>0.1151</v>
      </c>
      <c r="H13" s="111" t="n">
        <v>439</v>
      </c>
      <c r="I13" s="110" t="n">
        <v>0.5387</v>
      </c>
      <c r="J13" s="111" t="n">
        <v>63</v>
      </c>
      <c r="K13" s="110" t="n">
        <v>0.0134</v>
      </c>
      <c r="L13" s="110" t="n">
        <v>0.1435</v>
      </c>
      <c r="M13" s="111" t="n">
        <v>8</v>
      </c>
      <c r="N13" s="110" t="n">
        <v>0.127</v>
      </c>
      <c r="O13" s="111" t="n">
        <v>190</v>
      </c>
      <c r="P13" s="112" t="n">
        <v>3.02</v>
      </c>
      <c r="Q13" s="112" t="n">
        <v>23.75</v>
      </c>
      <c r="R13" s="111" t="n">
        <v>118</v>
      </c>
      <c r="S13" s="111" t="n">
        <v>11</v>
      </c>
      <c r="T13" s="110" t="n">
        <v>0.0932</v>
      </c>
      <c r="U13" s="111" t="n">
        <v>250</v>
      </c>
      <c r="V13" s="112" t="n">
        <v>2.12</v>
      </c>
      <c r="W13" s="112" t="n">
        <v>22.73</v>
      </c>
      <c r="X13" s="111" t="n">
        <v>2</v>
      </c>
      <c r="Y13" s="110" t="n">
        <v>0.1818</v>
      </c>
      <c r="Z13" s="111" t="n">
        <v>110</v>
      </c>
      <c r="AA13" s="110" t="n">
        <v>0.44</v>
      </c>
      <c r="AB13" s="111" t="n">
        <v>0</v>
      </c>
      <c r="AC13" s="110" t="n">
        <v>0</v>
      </c>
      <c r="AD13" s="111" t="n">
        <v>0</v>
      </c>
      <c r="AE13" s="111" t="n">
        <v>0</v>
      </c>
      <c r="AF13" s="111" t="n">
        <v>11</v>
      </c>
      <c r="AG13" s="110" t="n">
        <v>0.1746</v>
      </c>
      <c r="AH13" s="111" t="n">
        <v>270</v>
      </c>
      <c r="AI13" s="112" t="n">
        <v>4.29</v>
      </c>
      <c r="AJ13" s="112" t="n">
        <v>24.55</v>
      </c>
      <c r="AK13" s="111" t="n">
        <v>3</v>
      </c>
      <c r="AL13" s="110" t="n">
        <v>0.2727</v>
      </c>
      <c r="AM13" s="111" t="n">
        <v>60</v>
      </c>
      <c r="AN13" s="110" t="n">
        <v>0.0111</v>
      </c>
      <c r="AO13" s="111" t="n">
        <v>50</v>
      </c>
      <c r="AP13" s="110" t="n">
        <v>0.0039</v>
      </c>
      <c r="AQ13" s="111" t="n">
        <v>15</v>
      </c>
      <c r="AR13" s="110" t="n">
        <v>0.3</v>
      </c>
      <c r="AS13" s="111" t="n">
        <v>4</v>
      </c>
      <c r="AT13" s="111" t="n">
        <v>203</v>
      </c>
      <c r="AU13" s="111" t="n">
        <v>-63</v>
      </c>
      <c r="AV13" s="112" t="n">
        <v>-4.2</v>
      </c>
    </row>
    <row r="14" ht="16.5" customHeight="1">
      <c r="A14" s="113" t="n">
        <v>45512</v>
      </c>
      <c r="B14" s="111" t="n">
        <v>3864</v>
      </c>
      <c r="C14" s="111" t="n">
        <v>11672</v>
      </c>
      <c r="D14" s="111" t="n">
        <v>6463</v>
      </c>
      <c r="E14" s="110" t="n">
        <v>0.5537</v>
      </c>
      <c r="F14" s="111" t="n">
        <v>788</v>
      </c>
      <c r="G14" s="110" t="n">
        <v>0.1219</v>
      </c>
      <c r="H14" s="111" t="n">
        <v>448</v>
      </c>
      <c r="I14" s="110" t="n">
        <v>0.5685</v>
      </c>
      <c r="J14" s="111" t="n">
        <v>50</v>
      </c>
      <c r="K14" s="110" t="n">
        <v>0.0129</v>
      </c>
      <c r="L14" s="110" t="n">
        <v>0.1116</v>
      </c>
      <c r="M14" s="111" t="n">
        <v>7</v>
      </c>
      <c r="N14" s="110" t="n">
        <v>0.14</v>
      </c>
      <c r="O14" s="111" t="n">
        <v>140</v>
      </c>
      <c r="P14" s="112" t="n">
        <v>2.8</v>
      </c>
      <c r="Q14" s="112" t="n">
        <v>20</v>
      </c>
      <c r="R14" s="111" t="n">
        <v>99</v>
      </c>
      <c r="S14" s="111" t="n">
        <v>10</v>
      </c>
      <c r="T14" s="110" t="n">
        <v>0.101</v>
      </c>
      <c r="U14" s="111" t="n">
        <v>250</v>
      </c>
      <c r="V14" s="112" t="n">
        <v>2.53</v>
      </c>
      <c r="W14" s="112" t="n">
        <v>25</v>
      </c>
      <c r="X14" s="111" t="n">
        <v>2</v>
      </c>
      <c r="Y14" s="110" t="n">
        <v>0.2</v>
      </c>
      <c r="Z14" s="111" t="n">
        <v>40</v>
      </c>
      <c r="AA14" s="110" t="n">
        <v>0.16</v>
      </c>
      <c r="AB14" s="111" t="n">
        <v>2</v>
      </c>
      <c r="AC14" s="110" t="n">
        <v>0.2</v>
      </c>
      <c r="AD14" s="111" t="n">
        <v>90</v>
      </c>
      <c r="AE14" s="111" t="n">
        <v>45</v>
      </c>
      <c r="AF14" s="111" t="n">
        <v>13</v>
      </c>
      <c r="AG14" s="110" t="n">
        <v>0.26</v>
      </c>
      <c r="AH14" s="111" t="n">
        <v>360</v>
      </c>
      <c r="AI14" s="112" t="n">
        <v>7.2</v>
      </c>
      <c r="AJ14" s="112" t="n">
        <v>27.69</v>
      </c>
      <c r="AK14" s="111" t="n">
        <v>2</v>
      </c>
      <c r="AL14" s="110" t="n">
        <v>0.1538</v>
      </c>
      <c r="AM14" s="111" t="n">
        <v>136</v>
      </c>
      <c r="AN14" s="110" t="n">
        <v>0.0056</v>
      </c>
      <c r="AO14" s="111" t="n">
        <v>44</v>
      </c>
      <c r="AP14" s="110" t="n">
        <v>0.0038</v>
      </c>
      <c r="AQ14" s="111" t="n">
        <v>11</v>
      </c>
      <c r="AR14" s="110" t="n">
        <v>0.25</v>
      </c>
      <c r="AS14" s="111" t="n">
        <v>4</v>
      </c>
      <c r="AT14" s="111" t="n">
        <v>211</v>
      </c>
      <c r="AU14" s="111" t="n">
        <v>-1</v>
      </c>
      <c r="AV14" s="112" t="n">
        <v>-0.09</v>
      </c>
    </row>
    <row r="15" ht="16.5" customHeight="1">
      <c r="A15" s="113" t="n">
        <v>45511</v>
      </c>
      <c r="B15" s="111" t="n">
        <v>3874</v>
      </c>
      <c r="C15" s="111" t="n">
        <v>11526</v>
      </c>
      <c r="D15" s="111" t="n">
        <v>6596</v>
      </c>
      <c r="E15" s="110" t="n">
        <v>0.5723</v>
      </c>
      <c r="F15" s="111" t="n">
        <v>756</v>
      </c>
      <c r="G15" s="110" t="n">
        <v>0.1146</v>
      </c>
      <c r="H15" s="111" t="n">
        <v>434</v>
      </c>
      <c r="I15" s="110" t="n">
        <v>0.5741</v>
      </c>
      <c r="J15" s="111" t="n">
        <v>58</v>
      </c>
      <c r="K15" s="110" t="n">
        <v>0.015</v>
      </c>
      <c r="L15" s="110" t="n">
        <v>0.1336</v>
      </c>
      <c r="M15" s="111" t="n">
        <v>8</v>
      </c>
      <c r="N15" s="110" t="n">
        <v>0.1379</v>
      </c>
      <c r="O15" s="111" t="n">
        <v>180</v>
      </c>
      <c r="P15" s="112" t="n">
        <v>3.1</v>
      </c>
      <c r="Q15" s="112" t="n">
        <v>22.5</v>
      </c>
      <c r="R15" s="111" t="n">
        <v>97</v>
      </c>
      <c r="S15" s="111" t="n">
        <v>20</v>
      </c>
      <c r="T15" s="110" t="n">
        <v>0.2062</v>
      </c>
      <c r="U15" s="111" t="n">
        <v>440</v>
      </c>
      <c r="V15" s="112" t="n">
        <v>4.54</v>
      </c>
      <c r="W15" s="112" t="n">
        <v>22</v>
      </c>
      <c r="X15" s="111" t="n">
        <v>1</v>
      </c>
      <c r="Y15" s="110" t="n">
        <v>0.05</v>
      </c>
      <c r="Z15" s="111" t="n">
        <v>40</v>
      </c>
      <c r="AA15" s="110" t="n">
        <v>0.0909</v>
      </c>
      <c r="AB15" s="111" t="n">
        <v>5</v>
      </c>
      <c r="AC15" s="110" t="n">
        <v>0.25</v>
      </c>
      <c r="AD15" s="111" t="n">
        <v>100</v>
      </c>
      <c r="AE15" s="111" t="n">
        <v>20</v>
      </c>
      <c r="AF15" s="111" t="n">
        <v>11</v>
      </c>
      <c r="AG15" s="110" t="n">
        <v>0.1897</v>
      </c>
      <c r="AH15" s="111" t="n">
        <v>260</v>
      </c>
      <c r="AI15" s="112" t="n">
        <v>4.48</v>
      </c>
      <c r="AJ15" s="112" t="n">
        <v>23.64</v>
      </c>
      <c r="AK15" s="111" t="n">
        <v>1</v>
      </c>
      <c r="AL15" s="110" t="n">
        <v>0.0909</v>
      </c>
      <c r="AM15" s="111" t="n">
        <v>20</v>
      </c>
      <c r="AN15" s="110" t="n">
        <v>0.0038</v>
      </c>
      <c r="AO15" s="111" t="n">
        <v>49</v>
      </c>
      <c r="AP15" s="110" t="n">
        <v>0.0043</v>
      </c>
      <c r="AQ15" s="111" t="n">
        <v>20</v>
      </c>
      <c r="AR15" s="110" t="n">
        <v>0.4082</v>
      </c>
      <c r="AS15" s="111" t="n">
        <v>0</v>
      </c>
      <c r="AT15" s="111" t="n">
        <v>0</v>
      </c>
      <c r="AU15" s="111" t="n">
        <v>400</v>
      </c>
      <c r="AV15" s="112" t="n">
        <v>20</v>
      </c>
    </row>
    <row r="16" ht="16.5" customHeight="1">
      <c r="A16" s="113" t="n">
        <v>45510</v>
      </c>
      <c r="B16" s="111" t="n">
        <v>3706</v>
      </c>
      <c r="C16" s="111" t="n">
        <v>11083</v>
      </c>
      <c r="D16" s="111" t="n">
        <v>6557</v>
      </c>
      <c r="E16" s="110" t="n">
        <v>0.5916</v>
      </c>
      <c r="F16" s="111" t="n">
        <v>778</v>
      </c>
      <c r="G16" s="110" t="n">
        <v>0.1187</v>
      </c>
      <c r="H16" s="111" t="n">
        <v>441</v>
      </c>
      <c r="I16" s="110" t="n">
        <v>0.5668</v>
      </c>
      <c r="J16" s="111" t="n">
        <v>56</v>
      </c>
      <c r="K16" s="110" t="n">
        <v>0.0151</v>
      </c>
      <c r="L16" s="110" t="n">
        <v>0.127</v>
      </c>
      <c r="M16" s="111" t="n">
        <v>6</v>
      </c>
      <c r="N16" s="110" t="n">
        <v>0.1071</v>
      </c>
      <c r="O16" s="111" t="n">
        <v>160</v>
      </c>
      <c r="P16" s="112" t="n">
        <v>2.86</v>
      </c>
      <c r="Q16" s="112" t="n">
        <v>26.67</v>
      </c>
      <c r="R16" s="111" t="n">
        <v>82</v>
      </c>
      <c r="S16" s="111" t="n">
        <v>13</v>
      </c>
      <c r="T16" s="110" t="n">
        <v>0.1585</v>
      </c>
      <c r="U16" s="111" t="n">
        <v>320</v>
      </c>
      <c r="V16" s="112" t="n">
        <v>3.9</v>
      </c>
      <c r="W16" s="112" t="n">
        <v>24.62</v>
      </c>
      <c r="X16" s="111" t="n">
        <v>3</v>
      </c>
      <c r="Y16" s="110" t="n">
        <v>0.2308</v>
      </c>
      <c r="Z16" s="111" t="n">
        <v>61</v>
      </c>
      <c r="AA16" s="110" t="n">
        <v>0.1906</v>
      </c>
      <c r="AB16" s="111" t="n">
        <v>4</v>
      </c>
      <c r="AC16" s="110" t="n">
        <v>0.3077</v>
      </c>
      <c r="AD16" s="111" t="n">
        <v>100</v>
      </c>
      <c r="AE16" s="111" t="n">
        <v>25</v>
      </c>
      <c r="AF16" s="111" t="n">
        <v>12</v>
      </c>
      <c r="AG16" s="110" t="n">
        <v>0.2143</v>
      </c>
      <c r="AH16" s="111" t="n">
        <v>500</v>
      </c>
      <c r="AI16" s="112" t="n">
        <v>8.93</v>
      </c>
      <c r="AJ16" s="112" t="n">
        <v>41.67</v>
      </c>
      <c r="AK16" s="111" t="n">
        <v>5</v>
      </c>
      <c r="AL16" s="110" t="n">
        <v>0.4167</v>
      </c>
      <c r="AM16" s="111" t="n">
        <v>184</v>
      </c>
      <c r="AN16" s="110" t="n">
        <v>0.01</v>
      </c>
      <c r="AO16" s="111" t="n">
        <v>48</v>
      </c>
      <c r="AP16" s="110" t="n">
        <v>0.0043</v>
      </c>
      <c r="AQ16" s="111" t="n">
        <v>18</v>
      </c>
      <c r="AR16" s="110" t="n">
        <v>0.375</v>
      </c>
      <c r="AS16" s="111" t="n">
        <v>4</v>
      </c>
      <c r="AT16" s="111" t="n">
        <v>204</v>
      </c>
      <c r="AU16" s="111" t="n">
        <v>55</v>
      </c>
      <c r="AV16" s="112" t="n">
        <v>3.06</v>
      </c>
    </row>
    <row r="17" ht="16.5" customHeight="1">
      <c r="A17" s="113" t="n">
        <v>45509</v>
      </c>
      <c r="B17" s="111" t="n">
        <v>3993</v>
      </c>
      <c r="C17" s="111" t="n">
        <v>10928</v>
      </c>
      <c r="D17" s="111" t="n">
        <v>7001</v>
      </c>
      <c r="E17" s="110" t="n">
        <v>0.6406</v>
      </c>
      <c r="F17" s="111" t="n">
        <v>906</v>
      </c>
      <c r="G17" s="110" t="n">
        <v>0.1294</v>
      </c>
      <c r="H17" s="111" t="n">
        <v>508</v>
      </c>
      <c r="I17" s="110" t="n">
        <v>0.5607</v>
      </c>
      <c r="J17" s="111" t="n">
        <v>47</v>
      </c>
      <c r="K17" s="110" t="n">
        <v>0.0118</v>
      </c>
      <c r="L17" s="110" t="n">
        <v>0.0925</v>
      </c>
      <c r="M17" s="111" t="n">
        <v>6</v>
      </c>
      <c r="N17" s="110" t="n">
        <v>0.1277</v>
      </c>
      <c r="O17" s="111" t="n">
        <v>120</v>
      </c>
      <c r="P17" s="112" t="n">
        <v>2.55</v>
      </c>
      <c r="Q17" s="112" t="n">
        <v>20</v>
      </c>
      <c r="R17" s="111" t="n">
        <v>71</v>
      </c>
      <c r="S17" s="111" t="n">
        <v>8</v>
      </c>
      <c r="T17" s="110" t="n">
        <v>0.1127</v>
      </c>
      <c r="U17" s="111" t="n">
        <v>190</v>
      </c>
      <c r="V17" s="112" t="n">
        <v>2.68</v>
      </c>
      <c r="W17" s="112" t="n">
        <v>23.75</v>
      </c>
      <c r="X17" s="111" t="n">
        <v>2</v>
      </c>
      <c r="Y17" s="110" t="n">
        <v>0.25</v>
      </c>
      <c r="Z17" s="111" t="n">
        <v>150</v>
      </c>
      <c r="AA17" s="110" t="n">
        <v>0.7895</v>
      </c>
      <c r="AB17" s="111" t="n">
        <v>1</v>
      </c>
      <c r="AC17" s="110" t="n">
        <v>0.125</v>
      </c>
      <c r="AD17" s="111" t="n">
        <v>50</v>
      </c>
      <c r="AE17" s="111" t="n">
        <v>50</v>
      </c>
      <c r="AF17" s="111" t="n">
        <v>10</v>
      </c>
      <c r="AG17" s="110" t="n">
        <v>0.2128</v>
      </c>
      <c r="AH17" s="111" t="n">
        <v>380</v>
      </c>
      <c r="AI17" s="112" t="n">
        <v>8.09</v>
      </c>
      <c r="AJ17" s="112" t="n">
        <v>38</v>
      </c>
      <c r="AK17" s="111" t="n">
        <v>5</v>
      </c>
      <c r="AL17" s="110" t="n">
        <v>0.5</v>
      </c>
      <c r="AM17" s="111" t="n">
        <v>140</v>
      </c>
      <c r="AN17" s="110" t="n">
        <v>0.0132</v>
      </c>
      <c r="AO17" s="111" t="n">
        <v>40</v>
      </c>
      <c r="AP17" s="110" t="n">
        <v>0.0037</v>
      </c>
      <c r="AQ17" s="111" t="n">
        <v>10</v>
      </c>
      <c r="AR17" s="110" t="n">
        <v>0.25</v>
      </c>
      <c r="AS17" s="111" t="n">
        <v>2</v>
      </c>
      <c r="AT17" s="111" t="n">
        <v>101</v>
      </c>
      <c r="AU17" s="111" t="n">
        <v>-61</v>
      </c>
      <c r="AV17" s="112" t="n">
        <v>-6.1</v>
      </c>
    </row>
    <row r="18" ht="16.5" customHeight="1">
      <c r="A18" s="113" t="n">
        <v>45508</v>
      </c>
      <c r="B18" s="111" t="n">
        <v>3545</v>
      </c>
      <c r="C18" s="111" t="n">
        <v>10069</v>
      </c>
      <c r="D18" s="111" t="n">
        <v>6238</v>
      </c>
      <c r="E18" s="110" t="n">
        <v>0.6195</v>
      </c>
      <c r="F18" s="111" t="n">
        <v>641</v>
      </c>
      <c r="G18" s="110" t="n">
        <v>0.1028</v>
      </c>
      <c r="H18" s="111" t="n">
        <v>345</v>
      </c>
      <c r="I18" s="110" t="n">
        <v>0.5382</v>
      </c>
      <c r="J18" s="111" t="n">
        <v>35</v>
      </c>
      <c r="K18" s="110" t="n">
        <v>0.0099</v>
      </c>
      <c r="L18" s="110" t="n">
        <v>0.1014</v>
      </c>
      <c r="M18" s="111" t="n">
        <v>2</v>
      </c>
      <c r="N18" s="110" t="n">
        <v>0.0571</v>
      </c>
      <c r="O18" s="111" t="n">
        <v>80</v>
      </c>
      <c r="P18" s="112" t="n">
        <v>2.29</v>
      </c>
      <c r="Q18" s="112" t="n">
        <v>40</v>
      </c>
      <c r="R18" s="111" t="n">
        <v>71</v>
      </c>
      <c r="S18" s="111" t="n">
        <v>6</v>
      </c>
      <c r="T18" s="110" t="n">
        <v>0.0845</v>
      </c>
      <c r="U18" s="111" t="n">
        <v>190</v>
      </c>
      <c r="V18" s="112" t="n">
        <v>2.68</v>
      </c>
      <c r="W18" s="112" t="n">
        <v>31.67</v>
      </c>
      <c r="X18" s="111" t="n">
        <v>2</v>
      </c>
      <c r="Y18" s="110" t="n">
        <v>0.3333</v>
      </c>
      <c r="Z18" s="111" t="n">
        <v>40</v>
      </c>
      <c r="AA18" s="110" t="n">
        <v>0.2105</v>
      </c>
      <c r="AB18" s="111" t="n">
        <v>2</v>
      </c>
      <c r="AC18" s="110" t="n">
        <v>0.3333</v>
      </c>
      <c r="AD18" s="111" t="n">
        <v>90</v>
      </c>
      <c r="AE18" s="111" t="n">
        <v>45</v>
      </c>
      <c r="AF18" s="111" t="n">
        <v>5</v>
      </c>
      <c r="AG18" s="110" t="n">
        <v>0.1429</v>
      </c>
      <c r="AH18" s="111" t="n">
        <v>180</v>
      </c>
      <c r="AI18" s="112" t="n">
        <v>5.14</v>
      </c>
      <c r="AJ18" s="112" t="n">
        <v>36</v>
      </c>
      <c r="AK18" s="111" t="n">
        <v>2</v>
      </c>
      <c r="AL18" s="110" t="n">
        <v>0.4</v>
      </c>
      <c r="AM18" s="111" t="n">
        <v>40</v>
      </c>
      <c r="AN18" s="110" t="n">
        <v>0.0111</v>
      </c>
      <c r="AO18" s="111" t="n">
        <v>29</v>
      </c>
      <c r="AP18" s="110" t="n">
        <v>0.0029</v>
      </c>
      <c r="AQ18" s="111" t="n">
        <v>7</v>
      </c>
      <c r="AR18" s="110" t="n">
        <v>0.2414</v>
      </c>
      <c r="AS18" s="111" t="n">
        <v>2</v>
      </c>
      <c r="AT18" s="111" t="n">
        <v>107</v>
      </c>
      <c r="AU18" s="111" t="n">
        <v>43</v>
      </c>
      <c r="AV18" s="112" t="n">
        <v>6.14</v>
      </c>
    </row>
    <row r="19" ht="16.5" customHeight="1">
      <c r="A19" s="113" t="n">
        <v>45507</v>
      </c>
      <c r="B19" s="111" t="n">
        <v>3358</v>
      </c>
      <c r="C19" s="111" t="n">
        <v>9676</v>
      </c>
      <c r="D19" s="111" t="n">
        <v>5911</v>
      </c>
      <c r="E19" s="110" t="n">
        <v>0.6109</v>
      </c>
      <c r="F19" s="111" t="n">
        <v>606</v>
      </c>
      <c r="G19" s="110" t="n">
        <v>0.1025</v>
      </c>
      <c r="H19" s="111" t="n">
        <v>327</v>
      </c>
      <c r="I19" s="110" t="n">
        <v>0.5396</v>
      </c>
      <c r="J19" s="111" t="n">
        <v>35</v>
      </c>
      <c r="K19" s="110" t="n">
        <v>0.0104</v>
      </c>
      <c r="L19" s="110" t="n">
        <v>0.107</v>
      </c>
      <c r="M19" s="111" t="n">
        <v>4</v>
      </c>
      <c r="N19" s="110" t="n">
        <v>0.1143</v>
      </c>
      <c r="O19" s="111" t="n">
        <v>80</v>
      </c>
      <c r="P19" s="112" t="n">
        <v>2.29</v>
      </c>
      <c r="Q19" s="112" t="n">
        <v>20</v>
      </c>
      <c r="R19" s="111" t="n">
        <v>63</v>
      </c>
      <c r="S19" s="111" t="n">
        <v>9</v>
      </c>
      <c r="T19" s="110" t="n">
        <v>0.1429</v>
      </c>
      <c r="U19" s="111" t="n">
        <v>190</v>
      </c>
      <c r="V19" s="112" t="n">
        <v>3.02</v>
      </c>
      <c r="W19" s="112" t="n">
        <v>21.11</v>
      </c>
      <c r="X19" s="111" t="n">
        <v>1</v>
      </c>
      <c r="Y19" s="110" t="n">
        <v>0.1111</v>
      </c>
      <c r="Z19" s="111" t="n">
        <v>20</v>
      </c>
      <c r="AA19" s="110" t="n">
        <v>0.1053</v>
      </c>
      <c r="AB19" s="111" t="n">
        <v>2</v>
      </c>
      <c r="AC19" s="110" t="n">
        <v>0.2222</v>
      </c>
      <c r="AD19" s="111" t="n">
        <v>40</v>
      </c>
      <c r="AE19" s="111" t="n">
        <v>20</v>
      </c>
      <c r="AF19" s="111" t="n">
        <v>9</v>
      </c>
      <c r="AG19" s="110" t="n">
        <v>0.2571</v>
      </c>
      <c r="AH19" s="111" t="n">
        <v>220</v>
      </c>
      <c r="AI19" s="112" t="n">
        <v>6.29</v>
      </c>
      <c r="AJ19" s="112" t="n">
        <v>24.44</v>
      </c>
      <c r="AK19" s="111" t="n">
        <v>1</v>
      </c>
      <c r="AL19" s="110" t="n">
        <v>0.1111</v>
      </c>
      <c r="AM19" s="111" t="n">
        <v>20</v>
      </c>
      <c r="AN19" s="110" t="n">
        <v>0.0045</v>
      </c>
      <c r="AO19" s="111" t="n">
        <v>29</v>
      </c>
      <c r="AP19" s="110" t="n">
        <v>0.003</v>
      </c>
      <c r="AQ19" s="111" t="n">
        <v>11</v>
      </c>
      <c r="AR19" s="110" t="n">
        <v>0.3793</v>
      </c>
      <c r="AS19" s="111" t="n">
        <v>0</v>
      </c>
      <c r="AT19" s="111" t="n">
        <v>0</v>
      </c>
      <c r="AU19" s="111" t="n">
        <v>170</v>
      </c>
      <c r="AV19" s="112" t="n">
        <v>15.45</v>
      </c>
    </row>
    <row r="20" ht="16.5" customHeight="1">
      <c r="A20" s="113" t="n">
        <v>45506</v>
      </c>
      <c r="B20" s="111" t="n">
        <v>3440</v>
      </c>
      <c r="C20" s="111" t="n">
        <v>9836</v>
      </c>
      <c r="D20" s="111" t="n">
        <v>5938</v>
      </c>
      <c r="E20" s="110" t="n">
        <v>0.6037</v>
      </c>
      <c r="F20" s="111" t="n">
        <v>562</v>
      </c>
      <c r="G20" s="110" t="n">
        <v>0.0946</v>
      </c>
      <c r="H20" s="111" t="n">
        <v>303</v>
      </c>
      <c r="I20" s="110" t="n">
        <v>0.5391</v>
      </c>
      <c r="J20" s="111" t="n">
        <v>38</v>
      </c>
      <c r="K20" s="110" t="n">
        <v>0.011</v>
      </c>
      <c r="L20" s="110" t="n">
        <v>0.1254</v>
      </c>
      <c r="M20" s="111" t="n">
        <v>5</v>
      </c>
      <c r="N20" s="110" t="n">
        <v>0.1316</v>
      </c>
      <c r="O20" s="111" t="n">
        <v>170</v>
      </c>
      <c r="P20" s="112" t="n">
        <v>4.47</v>
      </c>
      <c r="Q20" s="112" t="n">
        <v>34</v>
      </c>
      <c r="R20" s="111" t="n">
        <v>64</v>
      </c>
      <c r="S20" s="111" t="n">
        <v>10</v>
      </c>
      <c r="T20" s="110" t="n">
        <v>0.1563</v>
      </c>
      <c r="U20" s="111" t="n">
        <v>370</v>
      </c>
      <c r="V20" s="112" t="n">
        <v>5.78</v>
      </c>
      <c r="W20" s="112" t="n">
        <v>37</v>
      </c>
      <c r="X20" s="111" t="n">
        <v>3</v>
      </c>
      <c r="Y20" s="110" t="n">
        <v>0.3</v>
      </c>
      <c r="Z20" s="111" t="n">
        <v>220</v>
      </c>
      <c r="AA20" s="110" t="n">
        <v>0.5946</v>
      </c>
      <c r="AB20" s="111" t="n">
        <v>3</v>
      </c>
      <c r="AC20" s="110" t="n">
        <v>0.3</v>
      </c>
      <c r="AD20" s="111" t="n">
        <v>210</v>
      </c>
      <c r="AE20" s="111" t="n">
        <v>70</v>
      </c>
      <c r="AF20" s="111" t="n">
        <v>9</v>
      </c>
      <c r="AG20" s="110" t="n">
        <v>0.2368</v>
      </c>
      <c r="AH20" s="111" t="n">
        <v>270</v>
      </c>
      <c r="AI20" s="112" t="n">
        <v>7.11</v>
      </c>
      <c r="AJ20" s="112" t="n">
        <v>30</v>
      </c>
      <c r="AK20" s="111" t="n">
        <v>0</v>
      </c>
      <c r="AL20" s="110" t="n">
        <v>0</v>
      </c>
      <c r="AM20" s="111" t="n">
        <v>0</v>
      </c>
      <c r="AN20" s="110" t="n">
        <v>0</v>
      </c>
      <c r="AO20" s="111" t="n">
        <v>31</v>
      </c>
      <c r="AP20" s="110" t="n">
        <v>0.0032</v>
      </c>
      <c r="AQ20" s="111" t="n">
        <v>12</v>
      </c>
      <c r="AR20" s="110" t="n">
        <v>0.3871</v>
      </c>
      <c r="AS20" s="111" t="n">
        <v>1</v>
      </c>
      <c r="AT20" s="111" t="n">
        <v>52</v>
      </c>
      <c r="AU20" s="111" t="n">
        <v>98</v>
      </c>
      <c r="AV20" s="112" t="n">
        <v>8.17</v>
      </c>
    </row>
    <row r="21" ht="16.5" customHeight="1">
      <c r="A21" s="113" t="n">
        <v>45505</v>
      </c>
      <c r="B21" s="111" t="n">
        <v>3501</v>
      </c>
      <c r="C21" s="111" t="n">
        <v>9708</v>
      </c>
      <c r="D21" s="111" t="n">
        <v>5870</v>
      </c>
      <c r="E21" s="110" t="n">
        <v>0.6047</v>
      </c>
      <c r="F21" s="111" t="n">
        <v>605</v>
      </c>
      <c r="G21" s="110" t="n">
        <v>0.1031</v>
      </c>
      <c r="H21" s="111" t="n">
        <v>319</v>
      </c>
      <c r="I21" s="110" t="n">
        <v>0.5273</v>
      </c>
      <c r="J21" s="111" t="n">
        <v>38</v>
      </c>
      <c r="K21" s="110" t="n">
        <v>0.0109</v>
      </c>
      <c r="L21" s="110" t="n">
        <v>0.1191</v>
      </c>
      <c r="M21" s="111" t="n">
        <v>4</v>
      </c>
      <c r="N21" s="110" t="n">
        <v>0.1053</v>
      </c>
      <c r="O21" s="111" t="n">
        <v>80</v>
      </c>
      <c r="P21" s="112" t="n">
        <v>2.11</v>
      </c>
      <c r="Q21" s="112" t="n">
        <v>20</v>
      </c>
      <c r="R21" s="111" t="n">
        <v>60</v>
      </c>
      <c r="S21" s="111" t="n">
        <v>9</v>
      </c>
      <c r="T21" s="110" t="n">
        <v>0.15</v>
      </c>
      <c r="U21" s="111" t="n">
        <v>210</v>
      </c>
      <c r="V21" s="112" t="n">
        <v>3.5</v>
      </c>
      <c r="W21" s="112" t="n">
        <v>23.33</v>
      </c>
      <c r="X21" s="111" t="n">
        <v>5</v>
      </c>
      <c r="Y21" s="110" t="n">
        <v>0.5556</v>
      </c>
      <c r="Z21" s="111" t="n">
        <v>125</v>
      </c>
      <c r="AA21" s="110" t="n">
        <v>0.5952</v>
      </c>
      <c r="AB21" s="111" t="n">
        <v>4</v>
      </c>
      <c r="AC21" s="110" t="n">
        <v>0.4444</v>
      </c>
      <c r="AD21" s="111" t="n">
        <v>110</v>
      </c>
      <c r="AE21" s="111" t="n">
        <v>27.5</v>
      </c>
      <c r="AF21" s="111" t="n">
        <v>9</v>
      </c>
      <c r="AG21" s="110" t="n">
        <v>0.2368</v>
      </c>
      <c r="AH21" s="111" t="n">
        <v>190</v>
      </c>
      <c r="AI21" s="112" t="n">
        <v>5</v>
      </c>
      <c r="AJ21" s="112" t="n">
        <v>21.11</v>
      </c>
      <c r="AK21" s="111" t="n">
        <v>0</v>
      </c>
      <c r="AL21" s="110" t="n">
        <v>0</v>
      </c>
      <c r="AM21" s="111" t="n">
        <v>0</v>
      </c>
      <c r="AN21" s="110" t="n">
        <v>0</v>
      </c>
      <c r="AO21" s="111" t="n">
        <v>33</v>
      </c>
      <c r="AP21" s="110" t="n">
        <v>0.0034</v>
      </c>
      <c r="AQ21" s="111" t="n">
        <v>10</v>
      </c>
      <c r="AR21" s="110" t="n">
        <v>0.303</v>
      </c>
      <c r="AS21" s="111" t="n">
        <v>1</v>
      </c>
      <c r="AT21" s="111" t="n">
        <v>50</v>
      </c>
      <c r="AU21" s="111" t="n">
        <v>35</v>
      </c>
      <c r="AV21" s="112" t="n">
        <v>3.5</v>
      </c>
    </row>
    <row r="22" ht="16.5" customHeight="1">
      <c r="A22" s="113" t="n">
        <v>45504</v>
      </c>
      <c r="B22" s="111" t="n">
        <v>4961</v>
      </c>
      <c r="C22" s="111" t="n">
        <v>11038</v>
      </c>
      <c r="D22" s="111" t="n">
        <v>5878</v>
      </c>
      <c r="E22" s="110" t="n">
        <v>0.5325</v>
      </c>
      <c r="F22" s="111" t="n">
        <v>618</v>
      </c>
      <c r="G22" s="110" t="n">
        <v>0.1051</v>
      </c>
      <c r="H22" s="111" t="n">
        <v>314</v>
      </c>
      <c r="I22" s="110" t="n">
        <v>0.5081</v>
      </c>
      <c r="J22" s="111" t="n">
        <v>24</v>
      </c>
      <c r="K22" s="110" t="n">
        <v>0.0048</v>
      </c>
      <c r="L22" s="110" t="n">
        <v>0.0764</v>
      </c>
      <c r="M22" s="111" t="n">
        <v>5</v>
      </c>
      <c r="N22" s="110" t="n">
        <v>0.2083</v>
      </c>
      <c r="O22" s="111" t="n">
        <v>180</v>
      </c>
      <c r="P22" s="112" t="n">
        <v>7.5</v>
      </c>
      <c r="Q22" s="112" t="n">
        <v>36</v>
      </c>
      <c r="R22" s="111" t="n">
        <v>46</v>
      </c>
      <c r="S22" s="111" t="n">
        <v>14</v>
      </c>
      <c r="T22" s="110" t="n">
        <v>0.3043</v>
      </c>
      <c r="U22" s="111" t="n">
        <v>470</v>
      </c>
      <c r="V22" s="112" t="n">
        <v>10.22</v>
      </c>
      <c r="W22" s="112" t="n">
        <v>33.57</v>
      </c>
      <c r="X22" s="111" t="n">
        <v>2</v>
      </c>
      <c r="Y22" s="110" t="n">
        <v>0.1429</v>
      </c>
      <c r="Z22" s="111" t="n">
        <v>105</v>
      </c>
      <c r="AA22" s="110" t="n">
        <v>0.2234</v>
      </c>
      <c r="AB22" s="111" t="n">
        <v>5</v>
      </c>
      <c r="AC22" s="110" t="n">
        <v>0.3571</v>
      </c>
      <c r="AD22" s="111" t="n">
        <v>290</v>
      </c>
      <c r="AE22" s="111" t="n">
        <v>58</v>
      </c>
      <c r="AF22" s="111" t="n">
        <v>6</v>
      </c>
      <c r="AG22" s="110" t="n">
        <v>0.25</v>
      </c>
      <c r="AH22" s="111" t="n">
        <v>620</v>
      </c>
      <c r="AI22" s="112" t="n">
        <v>25.83</v>
      </c>
      <c r="AJ22" s="112" t="n">
        <v>103.33</v>
      </c>
      <c r="AK22" s="111" t="n">
        <v>1</v>
      </c>
      <c r="AL22" s="110" t="n">
        <v>0.1667</v>
      </c>
      <c r="AM22" s="111" t="n">
        <v>485</v>
      </c>
      <c r="AN22" s="110" t="n">
        <v>0.0016</v>
      </c>
      <c r="AO22" s="111" t="n">
        <v>18</v>
      </c>
      <c r="AP22" s="110" t="n">
        <v>0.0016</v>
      </c>
      <c r="AQ22" s="111" t="n">
        <v>14</v>
      </c>
      <c r="AR22" s="110" t="n">
        <v>0.7778</v>
      </c>
      <c r="AS22" s="111" t="n">
        <v>1</v>
      </c>
      <c r="AT22" s="111" t="n">
        <v>50</v>
      </c>
      <c r="AU22" s="111" t="n">
        <v>315</v>
      </c>
      <c r="AV22" s="112" t="n">
        <v>22.5</v>
      </c>
    </row>
    <row r="23" ht="16.5" customHeight="1">
      <c r="A23" s="113" t="n">
        <v>45503</v>
      </c>
      <c r="B23" s="111" t="n">
        <v>3447</v>
      </c>
      <c r="C23" s="111" t="n">
        <v>9358</v>
      </c>
      <c r="D23" s="111" t="n">
        <v>5751</v>
      </c>
      <c r="E23" s="110" t="n">
        <v>0.6146</v>
      </c>
      <c r="F23" s="111" t="n">
        <v>589</v>
      </c>
      <c r="G23" s="110" t="n">
        <v>0.1024</v>
      </c>
      <c r="H23" s="111" t="n">
        <v>301</v>
      </c>
      <c r="I23" s="110" t="n">
        <v>0.511</v>
      </c>
      <c r="J23" s="111" t="n">
        <v>50</v>
      </c>
      <c r="K23" s="110" t="n">
        <v>0.0145</v>
      </c>
      <c r="L23" s="110" t="n">
        <v>0.1661</v>
      </c>
      <c r="M23" s="111" t="n">
        <v>3</v>
      </c>
      <c r="N23" s="110" t="n">
        <v>0.06</v>
      </c>
      <c r="O23" s="111" t="n">
        <v>240</v>
      </c>
      <c r="P23" s="112" t="n">
        <v>4.8</v>
      </c>
      <c r="Q23" s="112" t="n">
        <v>80</v>
      </c>
      <c r="R23" s="111" t="n">
        <v>58</v>
      </c>
      <c r="S23" s="111" t="n">
        <v>4</v>
      </c>
      <c r="T23" s="110" t="n">
        <v>0.069</v>
      </c>
      <c r="U23" s="111" t="n">
        <v>260</v>
      </c>
      <c r="V23" s="112" t="n">
        <v>4.48</v>
      </c>
      <c r="W23" s="112" t="n">
        <v>65</v>
      </c>
      <c r="X23" s="111" t="n">
        <v>3</v>
      </c>
      <c r="Y23" s="110" t="n">
        <v>0.75</v>
      </c>
      <c r="Z23" s="111" t="n">
        <v>253</v>
      </c>
      <c r="AA23" s="110" t="n">
        <v>0.9731</v>
      </c>
      <c r="AB23" s="111" t="n">
        <v>2</v>
      </c>
      <c r="AC23" s="110" t="n">
        <v>0.5</v>
      </c>
      <c r="AD23" s="111" t="n">
        <v>200</v>
      </c>
      <c r="AE23" s="111" t="n">
        <v>100</v>
      </c>
      <c r="AF23" s="111" t="n">
        <v>12</v>
      </c>
      <c r="AG23" s="110" t="n">
        <v>0.24</v>
      </c>
      <c r="AH23" s="111" t="n">
        <v>470</v>
      </c>
      <c r="AI23" s="112" t="n">
        <v>9.4</v>
      </c>
      <c r="AJ23" s="112" t="n">
        <v>39.17</v>
      </c>
      <c r="AK23" s="111" t="n">
        <v>4</v>
      </c>
      <c r="AL23" s="110" t="n">
        <v>0.3333</v>
      </c>
      <c r="AM23" s="111" t="n">
        <v>264</v>
      </c>
      <c r="AN23" s="110" t="n">
        <v>0.0085</v>
      </c>
      <c r="AO23" s="111" t="n">
        <v>46</v>
      </c>
      <c r="AP23" s="110" t="n">
        <v>0.0049</v>
      </c>
      <c r="AQ23" s="111" t="n">
        <v>5</v>
      </c>
      <c r="AR23" s="110" t="n">
        <v>0.1087</v>
      </c>
      <c r="AS23" s="111" t="n">
        <v>1</v>
      </c>
      <c r="AT23" s="111" t="n">
        <v>51</v>
      </c>
      <c r="AU23" s="111" t="n">
        <v>-44</v>
      </c>
      <c r="AV23" s="112" t="n">
        <v>-8.8</v>
      </c>
    </row>
    <row r="24" ht="16.5" customHeight="1">
      <c r="A24" s="113" t="n">
        <v>45502</v>
      </c>
      <c r="B24" s="111" t="n">
        <v>3061</v>
      </c>
      <c r="C24" s="111" t="n">
        <v>8772</v>
      </c>
      <c r="D24" s="111" t="n">
        <v>5471</v>
      </c>
      <c r="E24" s="110" t="n">
        <v>0.6237</v>
      </c>
      <c r="F24" s="111" t="n">
        <v>539</v>
      </c>
      <c r="G24" s="110" t="n">
        <v>0.0985</v>
      </c>
      <c r="H24" s="111" t="n">
        <v>298</v>
      </c>
      <c r="I24" s="110" t="n">
        <v>0.5529</v>
      </c>
      <c r="J24" s="111" t="n">
        <v>47</v>
      </c>
      <c r="K24" s="110" t="n">
        <v>0.0154</v>
      </c>
      <c r="L24" s="110" t="n">
        <v>0.1577</v>
      </c>
      <c r="M24" s="111" t="n">
        <v>2</v>
      </c>
      <c r="N24" s="110" t="n">
        <v>0.0426</v>
      </c>
      <c r="O24" s="111" t="n">
        <v>60</v>
      </c>
      <c r="P24" s="112" t="n">
        <v>1.28</v>
      </c>
      <c r="Q24" s="112" t="n">
        <v>30</v>
      </c>
      <c r="R24" s="111" t="n">
        <v>61</v>
      </c>
      <c r="S24" s="111" t="n">
        <v>4</v>
      </c>
      <c r="T24" s="110" t="n">
        <v>0.0656</v>
      </c>
      <c r="U24" s="111" t="n">
        <v>130</v>
      </c>
      <c r="V24" s="112" t="n">
        <v>2.13</v>
      </c>
      <c r="W24" s="112" t="n">
        <v>32.5</v>
      </c>
      <c r="X24" s="111" t="n">
        <v>0</v>
      </c>
      <c r="Y24" s="110" t="n">
        <v>0</v>
      </c>
      <c r="Z24" s="111" t="n">
        <v>0</v>
      </c>
      <c r="AA24" s="110" t="n">
        <v>0</v>
      </c>
      <c r="AB24" s="111" t="n">
        <v>2</v>
      </c>
      <c r="AC24" s="110" t="n">
        <v>0.5</v>
      </c>
      <c r="AD24" s="111" t="n">
        <v>70</v>
      </c>
      <c r="AE24" s="111" t="n">
        <v>35</v>
      </c>
      <c r="AF24" s="111" t="n">
        <v>4</v>
      </c>
      <c r="AG24" s="110" t="n">
        <v>0.0851</v>
      </c>
      <c r="AH24" s="111" t="n">
        <v>120</v>
      </c>
      <c r="AI24" s="112" t="n">
        <v>2.55</v>
      </c>
      <c r="AJ24" s="112" t="n">
        <v>30</v>
      </c>
      <c r="AK24" s="111" t="n">
        <v>1</v>
      </c>
      <c r="AL24" s="110" t="n">
        <v>0.25</v>
      </c>
      <c r="AM24" s="111" t="n">
        <v>20</v>
      </c>
      <c r="AN24" s="110" t="n">
        <v>0.0083</v>
      </c>
      <c r="AO24" s="111" t="n">
        <v>41</v>
      </c>
      <c r="AP24" s="110" t="n">
        <v>0.0047</v>
      </c>
      <c r="AQ24" s="111" t="n">
        <v>4</v>
      </c>
      <c r="AR24" s="110" t="n">
        <v>0.0976</v>
      </c>
      <c r="AS24" s="111" t="n">
        <v>1</v>
      </c>
      <c r="AT24" s="111" t="n">
        <v>50</v>
      </c>
      <c r="AU24" s="111" t="n">
        <v>80</v>
      </c>
      <c r="AV24" s="112" t="n">
        <v>20</v>
      </c>
    </row>
    <row r="25" ht="16.5" customHeight="1">
      <c r="A25" s="113" t="n">
        <v>45501</v>
      </c>
      <c r="B25" s="111" t="n">
        <v>2987</v>
      </c>
      <c r="C25" s="111" t="n">
        <v>8272</v>
      </c>
      <c r="D25" s="111" t="n">
        <v>5140</v>
      </c>
      <c r="E25" s="110" t="n">
        <v>0.6214</v>
      </c>
      <c r="F25" s="111" t="n">
        <v>556</v>
      </c>
      <c r="G25" s="110" t="n">
        <v>0.1082</v>
      </c>
      <c r="H25" s="111" t="n">
        <v>308</v>
      </c>
      <c r="I25" s="110" t="n">
        <v>0.554</v>
      </c>
      <c r="J25" s="111" t="n">
        <v>36</v>
      </c>
      <c r="K25" s="110" t="n">
        <v>0.0121</v>
      </c>
      <c r="L25" s="110" t="n">
        <v>0.1169</v>
      </c>
      <c r="M25" s="111" t="n">
        <v>1</v>
      </c>
      <c r="N25" s="110" t="n">
        <v>0.0278</v>
      </c>
      <c r="O25" s="111" t="n">
        <v>20</v>
      </c>
      <c r="P25" s="112" t="n">
        <v>0.56</v>
      </c>
      <c r="Q25" s="112" t="n">
        <v>20</v>
      </c>
      <c r="R25" s="111" t="n">
        <v>47</v>
      </c>
      <c r="S25" s="111" t="n">
        <v>4</v>
      </c>
      <c r="T25" s="110" t="n">
        <v>0.0851</v>
      </c>
      <c r="U25" s="111" t="n">
        <v>80</v>
      </c>
      <c r="V25" s="112" t="n">
        <v>1.7</v>
      </c>
      <c r="W25" s="112" t="n">
        <v>20</v>
      </c>
      <c r="X25" s="111" t="n">
        <v>3</v>
      </c>
      <c r="Y25" s="110" t="n">
        <v>0.75</v>
      </c>
      <c r="Z25" s="111" t="n">
        <v>68</v>
      </c>
      <c r="AA25" s="110" t="n">
        <v>0.85</v>
      </c>
      <c r="AB25" s="111" t="n">
        <v>2</v>
      </c>
      <c r="AC25" s="110" t="n">
        <v>0.5</v>
      </c>
      <c r="AD25" s="111" t="n">
        <v>40</v>
      </c>
      <c r="AE25" s="111" t="n">
        <v>20</v>
      </c>
      <c r="AF25" s="111" t="n">
        <v>3</v>
      </c>
      <c r="AG25" s="110" t="n">
        <v>0.0833</v>
      </c>
      <c r="AH25" s="111" t="n">
        <v>120</v>
      </c>
      <c r="AI25" s="112" t="n">
        <v>3.33</v>
      </c>
      <c r="AJ25" s="112" t="n">
        <v>40</v>
      </c>
      <c r="AK25" s="111" t="n">
        <v>1</v>
      </c>
      <c r="AL25" s="110" t="n">
        <v>0.3333</v>
      </c>
      <c r="AM25" s="111" t="n">
        <v>20</v>
      </c>
      <c r="AN25" s="110" t="n">
        <v>0.0083</v>
      </c>
      <c r="AO25" s="111" t="n">
        <v>31</v>
      </c>
      <c r="AP25" s="110" t="n">
        <v>0.0037</v>
      </c>
      <c r="AQ25" s="111" t="n">
        <v>5</v>
      </c>
      <c r="AR25" s="110" t="n">
        <v>0.1613</v>
      </c>
      <c r="AS25" s="111" t="n">
        <v>1</v>
      </c>
      <c r="AT25" s="111" t="n">
        <v>51</v>
      </c>
      <c r="AU25" s="111" t="n">
        <v>-39</v>
      </c>
      <c r="AV25" s="112" t="n">
        <v>-7.8</v>
      </c>
    </row>
    <row r="26" ht="16.5" customHeight="1">
      <c r="A26" s="113" t="n">
        <v>45500</v>
      </c>
      <c r="B26" s="111" t="n">
        <v>3215</v>
      </c>
      <c r="C26" s="111" t="n">
        <v>8381</v>
      </c>
      <c r="D26" s="111" t="n">
        <v>5259</v>
      </c>
      <c r="E26" s="110" t="n">
        <v>0.6275</v>
      </c>
      <c r="F26" s="111" t="n">
        <v>589</v>
      </c>
      <c r="G26" s="110" t="n">
        <v>0.112</v>
      </c>
      <c r="H26" s="111" t="n">
        <v>314</v>
      </c>
      <c r="I26" s="110" t="n">
        <v>0.5331</v>
      </c>
      <c r="J26" s="111" t="n">
        <v>33</v>
      </c>
      <c r="K26" s="110" t="n">
        <v>0.0103</v>
      </c>
      <c r="L26" s="110" t="n">
        <v>0.1051</v>
      </c>
      <c r="M26" s="111" t="n">
        <v>4</v>
      </c>
      <c r="N26" s="110" t="n">
        <v>0.1212</v>
      </c>
      <c r="O26" s="111" t="n">
        <v>130</v>
      </c>
      <c r="P26" s="112" t="n">
        <v>3.94</v>
      </c>
      <c r="Q26" s="112" t="n">
        <v>32.5</v>
      </c>
      <c r="R26" s="111" t="n">
        <v>45</v>
      </c>
      <c r="S26" s="111" t="n">
        <v>8</v>
      </c>
      <c r="T26" s="110" t="n">
        <v>0.1778</v>
      </c>
      <c r="U26" s="111" t="n">
        <v>230</v>
      </c>
      <c r="V26" s="112" t="n">
        <v>5.11</v>
      </c>
      <c r="W26" s="112" t="n">
        <v>28.75</v>
      </c>
      <c r="X26" s="111" t="n">
        <v>1</v>
      </c>
      <c r="Y26" s="110" t="n">
        <v>0.125</v>
      </c>
      <c r="Z26" s="111" t="n">
        <v>80</v>
      </c>
      <c r="AA26" s="110" t="n">
        <v>0.3478</v>
      </c>
      <c r="AB26" s="111" t="n">
        <v>2</v>
      </c>
      <c r="AC26" s="110" t="n">
        <v>0.25</v>
      </c>
      <c r="AD26" s="111" t="n">
        <v>70</v>
      </c>
      <c r="AE26" s="111" t="n">
        <v>35</v>
      </c>
      <c r="AF26" s="111" t="n">
        <v>5</v>
      </c>
      <c r="AG26" s="110" t="n">
        <v>0.1515</v>
      </c>
      <c r="AH26" s="111" t="n">
        <v>190</v>
      </c>
      <c r="AI26" s="112" t="n">
        <v>5.76</v>
      </c>
      <c r="AJ26" s="112" t="n">
        <v>38</v>
      </c>
      <c r="AK26" s="111" t="n">
        <v>1</v>
      </c>
      <c r="AL26" s="110" t="n">
        <v>0.2</v>
      </c>
      <c r="AM26" s="111" t="n">
        <v>20</v>
      </c>
      <c r="AN26" s="110" t="n">
        <v>0.0053</v>
      </c>
      <c r="AO26" s="111" t="n">
        <v>25</v>
      </c>
      <c r="AP26" s="110" t="n">
        <v>0.003</v>
      </c>
      <c r="AQ26" s="111" t="n">
        <v>9</v>
      </c>
      <c r="AR26" s="110" t="n">
        <v>0.36</v>
      </c>
      <c r="AS26" s="111" t="n">
        <v>2</v>
      </c>
      <c r="AT26" s="111" t="n">
        <v>102</v>
      </c>
      <c r="AU26" s="111" t="n">
        <v>48</v>
      </c>
      <c r="AV26" s="112" t="n">
        <v>5.33</v>
      </c>
    </row>
    <row r="27" ht="16.5" customHeight="1">
      <c r="A27" s="113" t="n">
        <v>45499</v>
      </c>
      <c r="B27" s="111" t="n">
        <v>3268</v>
      </c>
      <c r="C27" s="111" t="n">
        <v>8278</v>
      </c>
      <c r="D27" s="111" t="n">
        <v>5269</v>
      </c>
      <c r="E27" s="110" t="n">
        <v>0.6365</v>
      </c>
      <c r="F27" s="111" t="n">
        <v>512</v>
      </c>
      <c r="G27" s="110" t="n">
        <v>0.0972</v>
      </c>
      <c r="H27" s="111" t="n">
        <v>301</v>
      </c>
      <c r="I27" s="110" t="n">
        <v>0.5879</v>
      </c>
      <c r="J27" s="111" t="n">
        <v>43</v>
      </c>
      <c r="K27" s="110" t="n">
        <v>0.0132</v>
      </c>
      <c r="L27" s="110" t="n">
        <v>0.1429</v>
      </c>
      <c r="M27" s="111" t="n">
        <v>3</v>
      </c>
      <c r="N27" s="110" t="n">
        <v>0.0698</v>
      </c>
      <c r="O27" s="111" t="n">
        <v>60</v>
      </c>
      <c r="P27" s="112" t="n">
        <v>1.4</v>
      </c>
      <c r="Q27" s="112" t="n">
        <v>20</v>
      </c>
      <c r="R27" s="111" t="n">
        <v>45</v>
      </c>
      <c r="S27" s="111" t="n">
        <v>3</v>
      </c>
      <c r="T27" s="110" t="n">
        <v>0.0667</v>
      </c>
      <c r="U27" s="111" t="n">
        <v>60</v>
      </c>
      <c r="V27" s="112" t="n">
        <v>1.33</v>
      </c>
      <c r="W27" s="112" t="n">
        <v>20</v>
      </c>
      <c r="X27" s="111" t="n">
        <v>3</v>
      </c>
      <c r="Y27" s="110" t="n">
        <v>1</v>
      </c>
      <c r="Z27" s="111" t="n">
        <v>101</v>
      </c>
      <c r="AA27" s="110" t="n">
        <v>1.6833</v>
      </c>
      <c r="AB27" s="111" t="n">
        <v>0</v>
      </c>
      <c r="AC27" s="110" t="n">
        <v>0</v>
      </c>
      <c r="AD27" s="111" t="n">
        <v>0</v>
      </c>
      <c r="AE27" s="111" t="n">
        <v>0</v>
      </c>
      <c r="AF27" s="111" t="n">
        <v>5</v>
      </c>
      <c r="AG27" s="110" t="n">
        <v>0.1163</v>
      </c>
      <c r="AH27" s="111" t="n">
        <v>100</v>
      </c>
      <c r="AI27" s="112" t="n">
        <v>2.33</v>
      </c>
      <c r="AJ27" s="112" t="n">
        <v>20</v>
      </c>
      <c r="AK27" s="111" t="n">
        <v>0</v>
      </c>
      <c r="AL27" s="110" t="n">
        <v>0</v>
      </c>
      <c r="AM27" s="111" t="n">
        <v>0</v>
      </c>
      <c r="AN27" s="110" t="n">
        <v>0</v>
      </c>
      <c r="AO27" s="111" t="n">
        <v>34</v>
      </c>
      <c r="AP27" s="110" t="n">
        <v>0.0041</v>
      </c>
      <c r="AQ27" s="111" t="n">
        <v>3</v>
      </c>
      <c r="AR27" s="110" t="n">
        <v>0.0882</v>
      </c>
      <c r="AS27" s="111" t="n">
        <v>2</v>
      </c>
      <c r="AT27" s="111" t="n">
        <v>100</v>
      </c>
      <c r="AU27" s="111" t="n">
        <v>-141</v>
      </c>
      <c r="AV27" s="112" t="n">
        <v>-47</v>
      </c>
    </row>
    <row r="28" ht="16.5" customHeight="1">
      <c r="A28" s="113" t="n">
        <v>45498</v>
      </c>
      <c r="B28" s="111" t="n">
        <v>3404</v>
      </c>
      <c r="C28" s="111" t="n">
        <v>8180</v>
      </c>
      <c r="D28" s="111" t="n">
        <v>5136</v>
      </c>
      <c r="E28" s="110" t="n">
        <v>0.6279</v>
      </c>
      <c r="F28" s="111" t="n">
        <v>517</v>
      </c>
      <c r="G28" s="110" t="n">
        <v>0.1007</v>
      </c>
      <c r="H28" s="111" t="n">
        <v>273</v>
      </c>
      <c r="I28" s="110" t="n">
        <v>0.528</v>
      </c>
      <c r="J28" s="111" t="n">
        <v>32</v>
      </c>
      <c r="K28" s="110" t="n">
        <v>0.0094</v>
      </c>
      <c r="L28" s="110" t="n">
        <v>0.1172</v>
      </c>
      <c r="M28" s="111" t="n">
        <v>6</v>
      </c>
      <c r="N28" s="110" t="n">
        <v>0.1875</v>
      </c>
      <c r="O28" s="111" t="n">
        <v>120</v>
      </c>
      <c r="P28" s="112" t="n">
        <v>3.75</v>
      </c>
      <c r="Q28" s="112" t="n">
        <v>20</v>
      </c>
      <c r="R28" s="111" t="n">
        <v>37</v>
      </c>
      <c r="S28" s="111" t="n">
        <v>7</v>
      </c>
      <c r="T28" s="110" t="n">
        <v>0.1892</v>
      </c>
      <c r="U28" s="111" t="n">
        <v>240</v>
      </c>
      <c r="V28" s="112" t="n">
        <v>6.49</v>
      </c>
      <c r="W28" s="112" t="n">
        <v>34.29</v>
      </c>
      <c r="X28" s="111" t="n">
        <v>3</v>
      </c>
      <c r="Y28" s="110" t="n">
        <v>0.4286</v>
      </c>
      <c r="Z28" s="111" t="n">
        <v>295</v>
      </c>
      <c r="AA28" s="110" t="n">
        <v>1.2292</v>
      </c>
      <c r="AB28" s="111" t="n">
        <v>1</v>
      </c>
      <c r="AC28" s="110" t="n">
        <v>0.1429</v>
      </c>
      <c r="AD28" s="111" t="n">
        <v>100</v>
      </c>
      <c r="AE28" s="111" t="n">
        <v>100</v>
      </c>
      <c r="AF28" s="111" t="n">
        <v>9</v>
      </c>
      <c r="AG28" s="110" t="n">
        <v>0.2813</v>
      </c>
      <c r="AH28" s="111" t="n">
        <v>280</v>
      </c>
      <c r="AI28" s="112" t="n">
        <v>8.75</v>
      </c>
      <c r="AJ28" s="112" t="n">
        <v>31.11</v>
      </c>
      <c r="AK28" s="111" t="n">
        <v>2</v>
      </c>
      <c r="AL28" s="110" t="n">
        <v>0.2222</v>
      </c>
      <c r="AM28" s="111" t="n">
        <v>60</v>
      </c>
      <c r="AN28" s="110" t="n">
        <v>0.0071</v>
      </c>
      <c r="AO28" s="111" t="n">
        <v>29</v>
      </c>
      <c r="AP28" s="110" t="n">
        <v>0.0035</v>
      </c>
      <c r="AQ28" s="111" t="n">
        <v>7</v>
      </c>
      <c r="AR28" s="110" t="n">
        <v>0.2414</v>
      </c>
      <c r="AS28" s="111" t="n">
        <v>0</v>
      </c>
      <c r="AT28" s="111" t="n">
        <v>0</v>
      </c>
      <c r="AU28" s="111" t="n">
        <v>-55</v>
      </c>
      <c r="AV28" s="112" t="n">
        <v>-7.86</v>
      </c>
    </row>
    <row r="29" ht="16.5" customHeight="1">
      <c r="A29" s="113" t="n">
        <v>45497</v>
      </c>
      <c r="B29" s="111" t="n">
        <v>3345</v>
      </c>
      <c r="C29" s="111" t="n">
        <v>7901</v>
      </c>
      <c r="D29" s="111" t="n">
        <v>4918</v>
      </c>
      <c r="E29" s="110" t="n">
        <v>0.6225</v>
      </c>
      <c r="F29" s="111" t="n">
        <v>520</v>
      </c>
      <c r="G29" s="110" t="n">
        <v>0.1057</v>
      </c>
      <c r="H29" s="111" t="n">
        <v>287</v>
      </c>
      <c r="I29" s="110" t="n">
        <v>0.5519</v>
      </c>
      <c r="J29" s="111" t="n">
        <v>28</v>
      </c>
      <c r="K29" s="110" t="n">
        <v>0.0084</v>
      </c>
      <c r="L29" s="110" t="n">
        <v>0.0976</v>
      </c>
      <c r="M29" s="111" t="n">
        <v>1</v>
      </c>
      <c r="N29" s="110" t="n">
        <v>0.0357</v>
      </c>
      <c r="O29" s="111" t="n">
        <v>20</v>
      </c>
      <c r="P29" s="112" t="n">
        <v>0.71</v>
      </c>
      <c r="Q29" s="112" t="n">
        <v>20</v>
      </c>
      <c r="R29" s="111" t="n">
        <v>30</v>
      </c>
      <c r="S29" s="111" t="n">
        <v>3</v>
      </c>
      <c r="T29" s="110" t="n">
        <v>0.1</v>
      </c>
      <c r="U29" s="111" t="n">
        <v>60</v>
      </c>
      <c r="V29" s="112" t="n">
        <v>2</v>
      </c>
      <c r="W29" s="112" t="n">
        <v>20</v>
      </c>
      <c r="X29" s="111" t="n">
        <v>1</v>
      </c>
      <c r="Y29" s="110" t="n">
        <v>0.3333</v>
      </c>
      <c r="Z29" s="111" t="n">
        <v>40</v>
      </c>
      <c r="AA29" s="110" t="n">
        <v>0.6667</v>
      </c>
      <c r="AB29" s="111" t="n">
        <v>1</v>
      </c>
      <c r="AC29" s="110" t="n">
        <v>0.3333</v>
      </c>
      <c r="AD29" s="111" t="n">
        <v>20</v>
      </c>
      <c r="AE29" s="111" t="n">
        <v>20</v>
      </c>
      <c r="AF29" s="111" t="n">
        <v>2</v>
      </c>
      <c r="AG29" s="110" t="n">
        <v>0.0714</v>
      </c>
      <c r="AH29" s="111" t="n">
        <v>620</v>
      </c>
      <c r="AI29" s="112" t="n">
        <v>22.14</v>
      </c>
      <c r="AJ29" s="112" t="n">
        <v>310</v>
      </c>
      <c r="AK29" s="111" t="n">
        <v>2</v>
      </c>
      <c r="AL29" s="110" t="n">
        <v>1</v>
      </c>
      <c r="AM29" s="111" t="n">
        <v>394</v>
      </c>
      <c r="AN29" s="110" t="n">
        <v>0.0032</v>
      </c>
      <c r="AO29" s="111" t="n">
        <v>24</v>
      </c>
      <c r="AP29" s="110" t="n">
        <v>0.003</v>
      </c>
      <c r="AQ29" s="111" t="n">
        <v>6</v>
      </c>
      <c r="AR29" s="110" t="n">
        <v>0.25</v>
      </c>
      <c r="AS29" s="111" t="n">
        <v>0</v>
      </c>
      <c r="AT29" s="111" t="n">
        <v>0</v>
      </c>
      <c r="AU29" s="111" t="n">
        <v>20</v>
      </c>
      <c r="AV29" s="112" t="n">
        <v>3.33</v>
      </c>
    </row>
    <row r="30" ht="16.5" customHeight="1">
      <c r="A30" s="113" t="n">
        <v>45496</v>
      </c>
      <c r="B30" s="111" t="n">
        <v>3740</v>
      </c>
      <c r="C30" s="111" t="n">
        <v>7987</v>
      </c>
      <c r="D30" s="111" t="n">
        <v>4869</v>
      </c>
      <c r="E30" s="110" t="n">
        <v>0.6096</v>
      </c>
      <c r="F30" s="111" t="n">
        <v>470</v>
      </c>
      <c r="G30" s="110" t="n">
        <v>0.0965</v>
      </c>
      <c r="H30" s="111" t="n">
        <v>249</v>
      </c>
      <c r="I30" s="110" t="n">
        <v>0.5298</v>
      </c>
      <c r="J30" s="111" t="n">
        <v>23</v>
      </c>
      <c r="K30" s="110" t="n">
        <v>0.0061</v>
      </c>
      <c r="L30" s="110" t="n">
        <v>0.0924</v>
      </c>
      <c r="M30" s="111" t="n">
        <v>2</v>
      </c>
      <c r="N30" s="110" t="n">
        <v>0.087</v>
      </c>
      <c r="O30" s="111" t="n">
        <v>40</v>
      </c>
      <c r="P30" s="112" t="n">
        <v>1.74</v>
      </c>
      <c r="Q30" s="112" t="n">
        <v>20</v>
      </c>
      <c r="R30" s="111" t="n">
        <v>24</v>
      </c>
      <c r="S30" s="111" t="n">
        <v>3</v>
      </c>
      <c r="T30" s="110" t="n">
        <v>0.125</v>
      </c>
      <c r="U30" s="111" t="n">
        <v>60</v>
      </c>
      <c r="V30" s="112" t="n">
        <v>2.5</v>
      </c>
      <c r="W30" s="112" t="n">
        <v>20</v>
      </c>
      <c r="X30" s="111" t="n">
        <v>1</v>
      </c>
      <c r="Y30" s="110" t="n">
        <v>0.3333</v>
      </c>
      <c r="Z30" s="111" t="n">
        <v>20</v>
      </c>
      <c r="AA30" s="110" t="n">
        <v>0.3333</v>
      </c>
      <c r="AB30" s="111" t="n">
        <v>1</v>
      </c>
      <c r="AC30" s="110" t="n">
        <v>0.3333</v>
      </c>
      <c r="AD30" s="111" t="n">
        <v>20</v>
      </c>
      <c r="AE30" s="111" t="n">
        <v>20</v>
      </c>
      <c r="AF30" s="111" t="n">
        <v>3</v>
      </c>
      <c r="AG30" s="110" t="n">
        <v>0.1304</v>
      </c>
      <c r="AH30" s="111" t="n">
        <v>60</v>
      </c>
      <c r="AI30" s="112" t="n">
        <v>2.61</v>
      </c>
      <c r="AJ30" s="112" t="n">
        <v>20</v>
      </c>
      <c r="AK30" s="111" t="n">
        <v>0</v>
      </c>
      <c r="AL30" s="110" t="n">
        <v>0</v>
      </c>
      <c r="AM30" s="111" t="n">
        <v>0</v>
      </c>
      <c r="AN30" s="110" t="n">
        <v>0</v>
      </c>
      <c r="AO30" s="111" t="n">
        <v>20</v>
      </c>
      <c r="AP30" s="110" t="n">
        <v>0.0025</v>
      </c>
      <c r="AQ30" s="111" t="n">
        <v>4</v>
      </c>
      <c r="AR30" s="110" t="n">
        <v>0.2</v>
      </c>
      <c r="AS30" s="111" t="n">
        <v>0</v>
      </c>
      <c r="AT30" s="111" t="n">
        <v>0</v>
      </c>
      <c r="AU30" s="111" t="n">
        <v>40</v>
      </c>
      <c r="AV30" s="112" t="n">
        <v>10</v>
      </c>
    </row>
    <row r="31" ht="16.5" customHeight="1">
      <c r="A31" s="113" t="n">
        <v>45495</v>
      </c>
      <c r="B31" s="111" t="n">
        <v>2681</v>
      </c>
      <c r="C31" s="111" t="n">
        <v>6575</v>
      </c>
      <c r="D31" s="111" t="n">
        <v>3669</v>
      </c>
      <c r="E31" s="110" t="n">
        <v>0.558</v>
      </c>
      <c r="F31" s="111" t="n">
        <v>370</v>
      </c>
      <c r="G31" s="110" t="n">
        <v>0.1008</v>
      </c>
      <c r="H31" s="111" t="n">
        <v>216</v>
      </c>
      <c r="I31" s="110" t="n">
        <v>0.5838</v>
      </c>
      <c r="J31" s="111" t="n">
        <v>27</v>
      </c>
      <c r="K31" s="110" t="n">
        <v>0.0101</v>
      </c>
      <c r="L31" s="110" t="n">
        <v>0.125</v>
      </c>
      <c r="M31" s="111" t="n">
        <v>2</v>
      </c>
      <c r="N31" s="110" t="n">
        <v>0.0741</v>
      </c>
      <c r="O31" s="111" t="n">
        <v>40</v>
      </c>
      <c r="P31" s="112" t="n">
        <v>1.48</v>
      </c>
      <c r="Q31" s="112" t="n">
        <v>20</v>
      </c>
      <c r="R31" s="111" t="n">
        <v>20</v>
      </c>
      <c r="S31" s="111" t="n">
        <v>2</v>
      </c>
      <c r="T31" s="110" t="n">
        <v>0.1</v>
      </c>
      <c r="U31" s="111" t="n">
        <v>40</v>
      </c>
      <c r="V31" s="112" t="n">
        <v>2</v>
      </c>
      <c r="W31" s="112" t="n">
        <v>20</v>
      </c>
      <c r="X31" s="111" t="n">
        <v>0</v>
      </c>
      <c r="Y31" s="110" t="n">
        <v>0</v>
      </c>
      <c r="Z31" s="111" t="n">
        <v>0</v>
      </c>
      <c r="AA31" s="110" t="n">
        <v>0</v>
      </c>
      <c r="AB31" s="111" t="n">
        <v>0</v>
      </c>
      <c r="AC31" s="110" t="n">
        <v>0</v>
      </c>
      <c r="AD31" s="111" t="n">
        <v>0</v>
      </c>
      <c r="AE31" s="111" t="n">
        <v>0</v>
      </c>
      <c r="AF31" s="111" t="n">
        <v>5</v>
      </c>
      <c r="AG31" s="110" t="n">
        <v>0.1852</v>
      </c>
      <c r="AH31" s="111" t="n">
        <v>220</v>
      </c>
      <c r="AI31" s="112" t="n">
        <v>8.15</v>
      </c>
      <c r="AJ31" s="112" t="n">
        <v>44</v>
      </c>
      <c r="AK31" s="111" t="n">
        <v>2</v>
      </c>
      <c r="AL31" s="110" t="n">
        <v>0.4</v>
      </c>
      <c r="AM31" s="111" t="n">
        <v>126</v>
      </c>
      <c r="AN31" s="110" t="n">
        <v>0.0091</v>
      </c>
      <c r="AO31" s="111" t="n">
        <v>23</v>
      </c>
      <c r="AP31" s="110" t="n">
        <v>0.0035</v>
      </c>
      <c r="AQ31" s="111" t="n">
        <v>3</v>
      </c>
      <c r="AR31" s="110" t="n">
        <v>0.1304</v>
      </c>
      <c r="AS31" s="111" t="n">
        <v>0</v>
      </c>
      <c r="AT31" s="111" t="n">
        <v>0</v>
      </c>
      <c r="AU31" s="111" t="n">
        <v>40</v>
      </c>
      <c r="AV31" s="112" t="n">
        <v>13.33</v>
      </c>
    </row>
    <row r="32" ht="16.5" customHeight="1">
      <c r="A32" s="113" t="n">
        <v>45494</v>
      </c>
      <c r="B32" s="111" t="n">
        <v>1846</v>
      </c>
      <c r="C32" s="111" t="n">
        <v>5552</v>
      </c>
      <c r="D32" s="111" t="n">
        <v>2966</v>
      </c>
      <c r="E32" s="110" t="n">
        <v>0.5342</v>
      </c>
      <c r="F32" s="111" t="n">
        <v>334</v>
      </c>
      <c r="G32" s="110" t="n">
        <v>0.1126</v>
      </c>
      <c r="H32" s="111" t="n">
        <v>222</v>
      </c>
      <c r="I32" s="110" t="n">
        <v>0.6647</v>
      </c>
      <c r="J32" s="111" t="n">
        <v>26</v>
      </c>
      <c r="K32" s="110" t="n">
        <v>0.0141</v>
      </c>
      <c r="L32" s="110" t="n">
        <v>0.1171</v>
      </c>
      <c r="M32" s="111" t="n">
        <v>4</v>
      </c>
      <c r="N32" s="110" t="n">
        <v>0.1538</v>
      </c>
      <c r="O32" s="111" t="n">
        <v>80</v>
      </c>
      <c r="P32" s="112" t="n">
        <v>3.08</v>
      </c>
      <c r="Q32" s="112" t="n">
        <v>20</v>
      </c>
      <c r="R32" s="111" t="n">
        <v>22</v>
      </c>
      <c r="S32" s="111" t="n">
        <v>4</v>
      </c>
      <c r="T32" s="110" t="n">
        <v>0.1818</v>
      </c>
      <c r="U32" s="111" t="n">
        <v>80</v>
      </c>
      <c r="V32" s="112" t="n">
        <v>3.64</v>
      </c>
      <c r="W32" s="112" t="n">
        <v>20</v>
      </c>
      <c r="X32" s="111" t="n">
        <v>1</v>
      </c>
      <c r="Y32" s="110" t="n">
        <v>0.25</v>
      </c>
      <c r="Z32" s="111" t="n">
        <v>90</v>
      </c>
      <c r="AA32" s="110" t="n">
        <v>1.125</v>
      </c>
      <c r="AB32" s="111" t="n">
        <v>0</v>
      </c>
      <c r="AC32" s="110" t="n">
        <v>0</v>
      </c>
      <c r="AD32" s="111" t="n">
        <v>0</v>
      </c>
      <c r="AE32" s="111" t="n">
        <v>0</v>
      </c>
      <c r="AF32" s="111" t="n">
        <v>5</v>
      </c>
      <c r="AG32" s="110" t="n">
        <v>0.1923</v>
      </c>
      <c r="AH32" s="111" t="n">
        <v>160</v>
      </c>
      <c r="AI32" s="112" t="n">
        <v>6.15</v>
      </c>
      <c r="AJ32" s="112" t="n">
        <v>32</v>
      </c>
      <c r="AK32" s="111" t="n">
        <v>1</v>
      </c>
      <c r="AL32" s="110" t="n">
        <v>0.2</v>
      </c>
      <c r="AM32" s="111" t="n">
        <v>40</v>
      </c>
      <c r="AN32" s="110" t="n">
        <v>0.0063</v>
      </c>
      <c r="AO32" s="111" t="n">
        <v>23</v>
      </c>
      <c r="AP32" s="110" t="n">
        <v>0.0041</v>
      </c>
      <c r="AQ32" s="111" t="n">
        <v>7</v>
      </c>
      <c r="AR32" s="110" t="n">
        <v>0.3043</v>
      </c>
      <c r="AS32" s="111" t="n">
        <v>0</v>
      </c>
      <c r="AT32" s="111" t="n">
        <v>0</v>
      </c>
      <c r="AU32" s="111" t="n">
        <v>-10</v>
      </c>
      <c r="AV32" s="112" t="n">
        <v>-1.43</v>
      </c>
    </row>
    <row r="33" ht="16.5" customHeight="1">
      <c r="A33" s="113" t="n">
        <v>45493</v>
      </c>
      <c r="B33" s="111" t="n">
        <v>1590</v>
      </c>
      <c r="C33" s="111" t="n">
        <v>5297</v>
      </c>
      <c r="D33" s="111" t="n">
        <v>2773</v>
      </c>
      <c r="E33" s="110" t="n">
        <v>0.5235</v>
      </c>
      <c r="F33" s="111" t="n">
        <v>302</v>
      </c>
      <c r="G33" s="110" t="n">
        <v>0.1089</v>
      </c>
      <c r="H33" s="111" t="n">
        <v>202</v>
      </c>
      <c r="I33" s="110" t="n">
        <v>0.6689</v>
      </c>
      <c r="J33" s="111" t="n">
        <v>21</v>
      </c>
      <c r="K33" s="110" t="n">
        <v>0.0132</v>
      </c>
      <c r="L33" s="110" t="n">
        <v>0.104</v>
      </c>
      <c r="M33" s="111" t="n">
        <v>0</v>
      </c>
      <c r="N33" s="110" t="n">
        <v>0</v>
      </c>
      <c r="O33" s="111" t="n">
        <v>0</v>
      </c>
      <c r="P33" s="112" t="n">
        <v>0</v>
      </c>
      <c r="Q33" s="112" t="n">
        <v>0</v>
      </c>
      <c r="R33" s="111" t="n">
        <v>17</v>
      </c>
      <c r="S33" s="111" t="n">
        <v>0</v>
      </c>
      <c r="T33" s="110" t="n">
        <v>0</v>
      </c>
      <c r="U33" s="111" t="n">
        <v>0</v>
      </c>
      <c r="V33" s="112" t="n">
        <v>0</v>
      </c>
      <c r="W33" s="112" t="n">
        <v>0</v>
      </c>
      <c r="X33" s="111" t="n">
        <v>1</v>
      </c>
      <c r="Y33" s="110" t="n">
        <v>0</v>
      </c>
      <c r="Z33" s="111" t="n">
        <v>53</v>
      </c>
      <c r="AA33" s="110" t="n">
        <v>0</v>
      </c>
      <c r="AB33" s="111" t="n">
        <v>0</v>
      </c>
      <c r="AC33" s="110" t="n">
        <v>0</v>
      </c>
      <c r="AD33" s="111" t="n">
        <v>0</v>
      </c>
      <c r="AE33" s="111" t="n">
        <v>0</v>
      </c>
      <c r="AF33" s="111" t="n">
        <v>1</v>
      </c>
      <c r="AG33" s="110" t="n">
        <v>0.0476</v>
      </c>
      <c r="AH33" s="111" t="n">
        <v>42</v>
      </c>
      <c r="AI33" s="112" t="n">
        <v>2</v>
      </c>
      <c r="AJ33" s="112" t="n">
        <v>42</v>
      </c>
      <c r="AK33" s="111" t="n">
        <v>1</v>
      </c>
      <c r="AL33" s="110" t="n">
        <v>1</v>
      </c>
      <c r="AM33" s="111" t="n">
        <v>40</v>
      </c>
      <c r="AN33" s="110" t="n">
        <v>0.0238</v>
      </c>
      <c r="AO33" s="111" t="n">
        <v>17</v>
      </c>
      <c r="AP33" s="110" t="n">
        <v>0.0032</v>
      </c>
      <c r="AQ33" s="111" t="n">
        <v>1</v>
      </c>
      <c r="AR33" s="110" t="n">
        <v>0.0588</v>
      </c>
      <c r="AS33" s="111" t="n">
        <v>1</v>
      </c>
      <c r="AT33" s="111" t="n">
        <v>58</v>
      </c>
      <c r="AU33" s="111" t="n">
        <v>-111</v>
      </c>
      <c r="AV33" s="112" t="n">
        <v>-111</v>
      </c>
    </row>
    <row r="34" ht="16.5" customHeight="1">
      <c r="A34" s="113" t="n">
        <v>45492</v>
      </c>
      <c r="B34" s="111" t="n">
        <v>1769</v>
      </c>
      <c r="C34" s="111" t="n">
        <v>5489</v>
      </c>
      <c r="D34" s="111" t="n">
        <v>2977</v>
      </c>
      <c r="E34" s="110" t="n">
        <v>0.5424</v>
      </c>
      <c r="F34" s="111" t="n">
        <v>301</v>
      </c>
      <c r="G34" s="110" t="n">
        <v>0.1011</v>
      </c>
      <c r="H34" s="111" t="n">
        <v>169</v>
      </c>
      <c r="I34" s="110" t="n">
        <v>0.5615</v>
      </c>
      <c r="J34" s="111" t="n">
        <v>30</v>
      </c>
      <c r="K34" s="110" t="n">
        <v>0.017</v>
      </c>
      <c r="L34" s="110" t="n">
        <v>0.1775</v>
      </c>
      <c r="M34" s="111" t="n">
        <v>4</v>
      </c>
      <c r="N34" s="110" t="n">
        <v>0.1333</v>
      </c>
      <c r="O34" s="111" t="n">
        <v>80</v>
      </c>
      <c r="P34" s="112" t="n">
        <v>2.67</v>
      </c>
      <c r="Q34" s="112" t="n">
        <v>20</v>
      </c>
      <c r="R34" s="111" t="n">
        <v>24</v>
      </c>
      <c r="S34" s="111" t="n">
        <v>4</v>
      </c>
      <c r="T34" s="110" t="n">
        <v>0.1667</v>
      </c>
      <c r="U34" s="111" t="n">
        <v>80</v>
      </c>
      <c r="V34" s="112" t="n">
        <v>3.33</v>
      </c>
      <c r="W34" s="112" t="n">
        <v>20</v>
      </c>
      <c r="X34" s="111" t="n">
        <v>0</v>
      </c>
      <c r="Y34" s="110" t="n">
        <v>0</v>
      </c>
      <c r="Z34" s="111" t="n">
        <v>0</v>
      </c>
      <c r="AA34" s="110" t="n">
        <v>0</v>
      </c>
      <c r="AB34" s="111" t="n">
        <v>0</v>
      </c>
      <c r="AC34" s="110" t="n">
        <v>0</v>
      </c>
      <c r="AD34" s="111" t="n">
        <v>0</v>
      </c>
      <c r="AE34" s="111" t="n">
        <v>0</v>
      </c>
      <c r="AF34" s="111" t="n">
        <v>7</v>
      </c>
      <c r="AG34" s="110" t="n">
        <v>0.2333</v>
      </c>
      <c r="AH34" s="111" t="n">
        <v>160</v>
      </c>
      <c r="AI34" s="112" t="n">
        <v>5.33</v>
      </c>
      <c r="AJ34" s="112" t="n">
        <v>22.86</v>
      </c>
      <c r="AK34" s="111" t="n">
        <v>2</v>
      </c>
      <c r="AL34" s="110" t="n">
        <v>0.2857</v>
      </c>
      <c r="AM34" s="111" t="n">
        <v>47</v>
      </c>
      <c r="AN34" s="110" t="n">
        <v>0.0125</v>
      </c>
      <c r="AO34" s="111" t="n">
        <v>20</v>
      </c>
      <c r="AP34" s="110" t="n">
        <v>0.0036</v>
      </c>
      <c r="AQ34" s="111" t="n">
        <v>5</v>
      </c>
      <c r="AR34" s="110" t="n">
        <v>0.25</v>
      </c>
      <c r="AS34" s="111" t="n">
        <v>1</v>
      </c>
      <c r="AT34" s="111" t="n">
        <v>50</v>
      </c>
      <c r="AU34" s="111" t="n">
        <v>30</v>
      </c>
      <c r="AV34" s="112" t="n">
        <v>6</v>
      </c>
    </row>
    <row r="35" ht="16.5" customHeight="1">
      <c r="A35" s="113" t="n">
        <v>45491</v>
      </c>
      <c r="B35" s="111" t="n">
        <v>1822</v>
      </c>
      <c r="C35" s="111" t="n">
        <v>5542</v>
      </c>
      <c r="D35" s="111" t="n">
        <v>3039</v>
      </c>
      <c r="E35" s="110" t="n">
        <v>0.5484</v>
      </c>
      <c r="F35" s="111" t="n">
        <v>334</v>
      </c>
      <c r="G35" s="110" t="n">
        <v>0.1099</v>
      </c>
      <c r="H35" s="111" t="n">
        <v>210</v>
      </c>
      <c r="I35" s="110" t="n">
        <v>0.6287</v>
      </c>
      <c r="J35" s="111" t="n">
        <v>24</v>
      </c>
      <c r="K35" s="110" t="n">
        <v>0.0132</v>
      </c>
      <c r="L35" s="110" t="n">
        <v>0.1143</v>
      </c>
      <c r="M35" s="111" t="n">
        <v>3</v>
      </c>
      <c r="N35" s="110" t="n">
        <v>0.125</v>
      </c>
      <c r="O35" s="111" t="n">
        <v>60</v>
      </c>
      <c r="P35" s="112" t="n">
        <v>2.5</v>
      </c>
      <c r="Q35" s="112" t="n">
        <v>20</v>
      </c>
      <c r="R35" s="111" t="n">
        <v>18</v>
      </c>
      <c r="S35" s="111" t="n">
        <v>3</v>
      </c>
      <c r="T35" s="110" t="n">
        <v>0.1667</v>
      </c>
      <c r="U35" s="111" t="n">
        <v>60</v>
      </c>
      <c r="V35" s="112" t="n">
        <v>3.33</v>
      </c>
      <c r="W35" s="112" t="n">
        <v>20</v>
      </c>
      <c r="X35" s="111" t="n">
        <v>0</v>
      </c>
      <c r="Y35" s="110" t="n">
        <v>0</v>
      </c>
      <c r="Z35" s="111" t="n">
        <v>0</v>
      </c>
      <c r="AA35" s="110" t="n">
        <v>0</v>
      </c>
      <c r="AB35" s="111" t="n">
        <v>0</v>
      </c>
      <c r="AC35" s="110" t="n">
        <v>0</v>
      </c>
      <c r="AD35" s="111" t="n">
        <v>0</v>
      </c>
      <c r="AE35" s="111" t="n">
        <v>0</v>
      </c>
      <c r="AF35" s="111" t="n">
        <v>5</v>
      </c>
      <c r="AG35" s="110" t="n">
        <v>0.2083</v>
      </c>
      <c r="AH35" s="111" t="n">
        <v>420</v>
      </c>
      <c r="AI35" s="112" t="n">
        <v>17.5</v>
      </c>
      <c r="AJ35" s="112" t="n">
        <v>84</v>
      </c>
      <c r="AK35" s="111" t="n">
        <v>2</v>
      </c>
      <c r="AL35" s="110" t="n">
        <v>0.4</v>
      </c>
      <c r="AM35" s="111" t="n">
        <v>290</v>
      </c>
      <c r="AN35" s="110" t="n">
        <v>0.0048</v>
      </c>
      <c r="AO35" s="111" t="n">
        <v>21</v>
      </c>
      <c r="AP35" s="110" t="n">
        <v>0.0038</v>
      </c>
      <c r="AQ35" s="111" t="n">
        <v>4</v>
      </c>
      <c r="AR35" s="110" t="n">
        <v>0.1905</v>
      </c>
      <c r="AS35" s="111" t="n">
        <v>0</v>
      </c>
      <c r="AT35" s="111" t="n">
        <v>0</v>
      </c>
      <c r="AU35" s="111" t="n">
        <v>60</v>
      </c>
      <c r="AV35" s="112" t="n">
        <v>15</v>
      </c>
    </row>
    <row r="36" ht="16.5" customHeight="1">
      <c r="A36" s="113" t="n">
        <v>45490</v>
      </c>
      <c r="B36" s="111" t="n">
        <v>1765</v>
      </c>
      <c r="C36" s="111" t="n">
        <v>5544</v>
      </c>
      <c r="D36" s="111" t="n">
        <v>2946</v>
      </c>
      <c r="E36" s="110" t="n">
        <v>0.5314</v>
      </c>
      <c r="F36" s="111" t="n">
        <v>255</v>
      </c>
      <c r="G36" s="110" t="n">
        <v>0.0866</v>
      </c>
      <c r="H36" s="111" t="n">
        <v>164</v>
      </c>
      <c r="I36" s="110" t="n">
        <v>0.6431</v>
      </c>
      <c r="J36" s="111" t="n">
        <v>19</v>
      </c>
      <c r="K36" s="110" t="n">
        <v>0.0108</v>
      </c>
      <c r="L36" s="110" t="n">
        <v>0.1159</v>
      </c>
      <c r="M36" s="111" t="n">
        <v>1</v>
      </c>
      <c r="N36" s="110" t="n">
        <v>0.0526</v>
      </c>
      <c r="O36" s="111" t="n">
        <v>20</v>
      </c>
      <c r="P36" s="112" t="n">
        <v>1.05</v>
      </c>
      <c r="Q36" s="112" t="n">
        <v>20</v>
      </c>
      <c r="R36" s="111" t="n">
        <v>15</v>
      </c>
      <c r="S36" s="111" t="n">
        <v>1</v>
      </c>
      <c r="T36" s="110" t="n">
        <v>0.0667</v>
      </c>
      <c r="U36" s="111" t="n">
        <v>20</v>
      </c>
      <c r="V36" s="112" t="n">
        <v>1.33</v>
      </c>
      <c r="W36" s="112" t="n">
        <v>20</v>
      </c>
      <c r="X36" s="111" t="n">
        <v>0</v>
      </c>
      <c r="Y36" s="110" t="n">
        <v>0</v>
      </c>
      <c r="Z36" s="111" t="n">
        <v>0</v>
      </c>
      <c r="AA36" s="110" t="n">
        <v>0</v>
      </c>
      <c r="AB36" s="111" t="n">
        <v>0</v>
      </c>
      <c r="AC36" s="110" t="n">
        <v>0</v>
      </c>
      <c r="AD36" s="111" t="n">
        <v>0</v>
      </c>
      <c r="AE36" s="111" t="n">
        <v>0</v>
      </c>
      <c r="AF36" s="111" t="n">
        <v>4</v>
      </c>
      <c r="AG36" s="110" t="n">
        <v>0.2105</v>
      </c>
      <c r="AH36" s="111" t="n">
        <v>80</v>
      </c>
      <c r="AI36" s="112" t="n">
        <v>4.21</v>
      </c>
      <c r="AJ36" s="112" t="n">
        <v>20</v>
      </c>
      <c r="AK36" s="111" t="n">
        <v>1</v>
      </c>
      <c r="AL36" s="110" t="n">
        <v>0.25</v>
      </c>
      <c r="AM36" s="111" t="n">
        <v>20</v>
      </c>
      <c r="AN36" s="110" t="n">
        <v>0.0125</v>
      </c>
      <c r="AO36" s="111" t="n">
        <v>17</v>
      </c>
      <c r="AP36" s="110" t="n">
        <v>0.0031</v>
      </c>
      <c r="AQ36" s="111" t="n">
        <v>2</v>
      </c>
      <c r="AR36" s="110" t="n">
        <v>0.1176</v>
      </c>
      <c r="AS36" s="111" t="n">
        <v>2</v>
      </c>
      <c r="AT36" s="111" t="n">
        <v>101</v>
      </c>
      <c r="AU36" s="111" t="n">
        <v>-81</v>
      </c>
      <c r="AV36" s="112" t="n">
        <v>-40.5</v>
      </c>
    </row>
    <row r="37" ht="16.5" customHeight="1">
      <c r="A37" s="113" t="n">
        <v>45489</v>
      </c>
      <c r="B37" s="111" t="n">
        <v>1883</v>
      </c>
      <c r="C37" s="111" t="n">
        <v>5433</v>
      </c>
      <c r="D37" s="111" t="n">
        <v>2971</v>
      </c>
      <c r="E37" s="110" t="n">
        <v>0.5468</v>
      </c>
      <c r="F37" s="111" t="n">
        <v>313</v>
      </c>
      <c r="G37" s="110" t="n">
        <v>0.1054</v>
      </c>
      <c r="H37" s="111" t="n">
        <v>176</v>
      </c>
      <c r="I37" s="110" t="n">
        <v>0.5623</v>
      </c>
      <c r="J37" s="111" t="n">
        <v>25</v>
      </c>
      <c r="K37" s="110" t="n">
        <v>0.0133</v>
      </c>
      <c r="L37" s="110" t="n">
        <v>0.142</v>
      </c>
      <c r="M37" s="111" t="n">
        <v>1</v>
      </c>
      <c r="N37" s="110" t="n">
        <v>0.04</v>
      </c>
      <c r="O37" s="111" t="n">
        <v>20</v>
      </c>
      <c r="P37" s="112" t="n">
        <v>0.8</v>
      </c>
      <c r="Q37" s="112" t="n">
        <v>20</v>
      </c>
      <c r="R37" s="111" t="n">
        <v>23</v>
      </c>
      <c r="S37" s="111" t="n">
        <v>1</v>
      </c>
      <c r="T37" s="110" t="n">
        <v>0.0435</v>
      </c>
      <c r="U37" s="111" t="n">
        <v>20</v>
      </c>
      <c r="V37" s="112" t="n">
        <v>0.87</v>
      </c>
      <c r="W37" s="112" t="n">
        <v>20</v>
      </c>
      <c r="X37" s="111" t="n">
        <v>1</v>
      </c>
      <c r="Y37" s="110" t="n">
        <v>1</v>
      </c>
      <c r="Z37" s="111" t="n">
        <v>163</v>
      </c>
      <c r="AA37" s="110" t="n">
        <v>8.15</v>
      </c>
      <c r="AB37" s="111" t="n">
        <v>0</v>
      </c>
      <c r="AC37" s="110" t="n">
        <v>0</v>
      </c>
      <c r="AD37" s="111" t="n">
        <v>0</v>
      </c>
      <c r="AE37" s="111" t="n">
        <v>0</v>
      </c>
      <c r="AF37" s="111" t="n">
        <v>2</v>
      </c>
      <c r="AG37" s="110" t="n">
        <v>0.08</v>
      </c>
      <c r="AH37" s="111" t="n">
        <v>40</v>
      </c>
      <c r="AI37" s="112" t="n">
        <v>1.6</v>
      </c>
      <c r="AJ37" s="112" t="n">
        <v>20</v>
      </c>
      <c r="AK37" s="111" t="n">
        <v>1</v>
      </c>
      <c r="AL37" s="110" t="n">
        <v>0.5</v>
      </c>
      <c r="AM37" s="111" t="n">
        <v>20</v>
      </c>
      <c r="AN37" s="110" t="n">
        <v>0.025</v>
      </c>
      <c r="AO37" s="111" t="n">
        <v>21</v>
      </c>
      <c r="AP37" s="110" t="n">
        <v>0.0039</v>
      </c>
      <c r="AQ37" s="111" t="n">
        <v>3</v>
      </c>
      <c r="AR37" s="110" t="n">
        <v>0.1429</v>
      </c>
      <c r="AS37" s="111" t="n">
        <v>0</v>
      </c>
      <c r="AT37" s="111" t="n">
        <v>0</v>
      </c>
      <c r="AU37" s="111" t="n">
        <v>-143</v>
      </c>
      <c r="AV37" s="112" t="n">
        <v>-47.67</v>
      </c>
    </row>
    <row r="38" ht="16.5" customHeight="1">
      <c r="A38" s="113" t="n">
        <v>45488</v>
      </c>
      <c r="B38" s="111" t="n">
        <v>1769</v>
      </c>
      <c r="C38" s="111" t="n">
        <v>5351</v>
      </c>
      <c r="D38" s="111" t="n">
        <v>3104</v>
      </c>
      <c r="E38" s="110" t="n">
        <v>0.5801</v>
      </c>
      <c r="F38" s="111" t="n">
        <v>330</v>
      </c>
      <c r="G38" s="110" t="n">
        <v>0.1063</v>
      </c>
      <c r="H38" s="111" t="n">
        <v>175</v>
      </c>
      <c r="I38" s="110" t="n">
        <v>0.5303</v>
      </c>
      <c r="J38" s="111" t="n">
        <v>17</v>
      </c>
      <c r="K38" s="110" t="n">
        <v>0.0096</v>
      </c>
      <c r="L38" s="110" t="n">
        <v>0.0971</v>
      </c>
      <c r="M38" s="111" t="n">
        <v>1</v>
      </c>
      <c r="N38" s="110" t="n">
        <v>0.0588</v>
      </c>
      <c r="O38" s="111" t="n">
        <v>20</v>
      </c>
      <c r="P38" s="112" t="n">
        <v>1.18</v>
      </c>
      <c r="Q38" s="112" t="n">
        <v>20</v>
      </c>
      <c r="R38" s="111" t="n">
        <v>12</v>
      </c>
      <c r="S38" s="111" t="n">
        <v>1</v>
      </c>
      <c r="T38" s="110" t="n">
        <v>0.0833</v>
      </c>
      <c r="U38" s="111" t="n">
        <v>20</v>
      </c>
      <c r="V38" s="112" t="n">
        <v>1.67</v>
      </c>
      <c r="W38" s="112" t="n">
        <v>20</v>
      </c>
      <c r="X38" s="111" t="n">
        <v>0</v>
      </c>
      <c r="Y38" s="110" t="n">
        <v>0</v>
      </c>
      <c r="Z38" s="111" t="n">
        <v>0</v>
      </c>
      <c r="AA38" s="110" t="n">
        <v>0</v>
      </c>
      <c r="AB38" s="111" t="n">
        <v>0</v>
      </c>
      <c r="AC38" s="110" t="n">
        <v>0</v>
      </c>
      <c r="AD38" s="111" t="n">
        <v>0</v>
      </c>
      <c r="AE38" s="111" t="n">
        <v>0</v>
      </c>
      <c r="AF38" s="111" t="n">
        <v>2</v>
      </c>
      <c r="AG38" s="110" t="n">
        <v>0.1176</v>
      </c>
      <c r="AH38" s="111" t="n">
        <v>40</v>
      </c>
      <c r="AI38" s="112" t="n">
        <v>2.35</v>
      </c>
      <c r="AJ38" s="112" t="n">
        <v>20</v>
      </c>
      <c r="AK38" s="111" t="n">
        <v>0</v>
      </c>
      <c r="AL38" s="110" t="n">
        <v>0</v>
      </c>
      <c r="AM38" s="111" t="n">
        <v>0</v>
      </c>
      <c r="AN38" s="110" t="n">
        <v>0</v>
      </c>
      <c r="AO38" s="111" t="n">
        <v>17</v>
      </c>
      <c r="AP38" s="110" t="n">
        <v>0.0032</v>
      </c>
      <c r="AQ38" s="111" t="n">
        <v>1</v>
      </c>
      <c r="AR38" s="110" t="n">
        <v>0.0588</v>
      </c>
      <c r="AS38" s="111" t="n">
        <v>1</v>
      </c>
      <c r="AT38" s="111" t="n">
        <v>50</v>
      </c>
      <c r="AU38" s="111" t="n">
        <v>-30</v>
      </c>
      <c r="AV38" s="112" t="n">
        <v>-30</v>
      </c>
    </row>
    <row r="39" ht="16.5" customHeight="1">
      <c r="A39" s="113" t="n">
        <v>45487</v>
      </c>
      <c r="B39" s="111" t="n">
        <v>1064</v>
      </c>
      <c r="C39" s="111" t="n">
        <v>4592</v>
      </c>
      <c r="D39" s="111" t="n">
        <v>2641</v>
      </c>
      <c r="E39" s="110" t="n">
        <v>0.5751</v>
      </c>
      <c r="F39" s="111" t="n">
        <v>263</v>
      </c>
      <c r="G39" s="110" t="n">
        <v>0.0996</v>
      </c>
      <c r="H39" s="111" t="n">
        <v>173</v>
      </c>
      <c r="I39" s="110" t="n">
        <v>0.6578</v>
      </c>
      <c r="J39" s="111" t="n">
        <v>25</v>
      </c>
      <c r="K39" s="110" t="n">
        <v>0.0235</v>
      </c>
      <c r="L39" s="110" t="n">
        <v>0.1445</v>
      </c>
      <c r="M39" s="111" t="n">
        <v>1</v>
      </c>
      <c r="N39" s="110" t="n">
        <v>0.04</v>
      </c>
      <c r="O39" s="111" t="n">
        <v>20</v>
      </c>
      <c r="P39" s="112" t="n">
        <v>0.8</v>
      </c>
      <c r="Q39" s="112" t="n">
        <v>20</v>
      </c>
      <c r="R39" s="111" t="n">
        <v>22</v>
      </c>
      <c r="S39" s="111" t="n">
        <v>1</v>
      </c>
      <c r="T39" s="110" t="n">
        <v>0.0455</v>
      </c>
      <c r="U39" s="111" t="n">
        <v>20</v>
      </c>
      <c r="V39" s="112" t="n">
        <v>0.91</v>
      </c>
      <c r="W39" s="112" t="n">
        <v>20</v>
      </c>
      <c r="X39" s="111" t="n">
        <v>1</v>
      </c>
      <c r="Y39" s="110" t="n">
        <v>1</v>
      </c>
      <c r="Z39" s="111" t="n">
        <v>21</v>
      </c>
      <c r="AA39" s="110" t="n">
        <v>1.05</v>
      </c>
      <c r="AB39" s="111" t="n">
        <v>0</v>
      </c>
      <c r="AC39" s="110" t="n">
        <v>0</v>
      </c>
      <c r="AD39" s="111" t="n">
        <v>0</v>
      </c>
      <c r="AE39" s="111" t="n">
        <v>0</v>
      </c>
      <c r="AF39" s="111" t="n">
        <v>5</v>
      </c>
      <c r="AG39" s="110" t="n">
        <v>0.2</v>
      </c>
      <c r="AH39" s="111" t="n">
        <v>440</v>
      </c>
      <c r="AI39" s="112" t="n">
        <v>17.6</v>
      </c>
      <c r="AJ39" s="112" t="n">
        <v>88</v>
      </c>
      <c r="AK39" s="111" t="n">
        <v>2</v>
      </c>
      <c r="AL39" s="110" t="n">
        <v>0.4</v>
      </c>
      <c r="AM39" s="111" t="n">
        <v>264</v>
      </c>
      <c r="AN39" s="110" t="n">
        <v>0.0045</v>
      </c>
      <c r="AO39" s="111" t="n">
        <v>23</v>
      </c>
      <c r="AP39" s="110" t="n">
        <v>0.005</v>
      </c>
      <c r="AQ39" s="111" t="n">
        <v>3</v>
      </c>
      <c r="AR39" s="110" t="n">
        <v>0.1304</v>
      </c>
      <c r="AS39" s="111" t="n">
        <v>0</v>
      </c>
      <c r="AT39" s="111" t="n">
        <v>0</v>
      </c>
      <c r="AU39" s="111" t="n">
        <v>-1</v>
      </c>
      <c r="AV39" s="112" t="n">
        <v>-0.33</v>
      </c>
    </row>
    <row r="40" ht="16.5" customHeight="1">
      <c r="A40" s="113" t="n">
        <v>45486</v>
      </c>
      <c r="B40" s="111" t="n">
        <v>1267</v>
      </c>
      <c r="C40" s="111" t="n">
        <v>4821</v>
      </c>
      <c r="D40" s="111" t="n">
        <v>2822</v>
      </c>
      <c r="E40" s="110" t="n">
        <v>0.5854</v>
      </c>
      <c r="F40" s="111" t="n">
        <v>282</v>
      </c>
      <c r="G40" s="110" t="n">
        <v>0.0999</v>
      </c>
      <c r="H40" s="111" t="n">
        <v>200</v>
      </c>
      <c r="I40" s="110" t="n">
        <v>0.7092</v>
      </c>
      <c r="J40" s="111" t="n">
        <v>14</v>
      </c>
      <c r="K40" s="110" t="n">
        <v>0.011</v>
      </c>
      <c r="L40" s="110" t="n">
        <v>0.07</v>
      </c>
      <c r="M40" s="111" t="n">
        <v>2</v>
      </c>
      <c r="N40" s="110" t="n">
        <v>0.1429</v>
      </c>
      <c r="O40" s="111" t="n">
        <v>40</v>
      </c>
      <c r="P40" s="112" t="n">
        <v>2.86</v>
      </c>
      <c r="Q40" s="112" t="n">
        <v>20</v>
      </c>
      <c r="R40" s="111" t="n">
        <v>12</v>
      </c>
      <c r="S40" s="111" t="n">
        <v>2</v>
      </c>
      <c r="T40" s="110" t="n">
        <v>0.1667</v>
      </c>
      <c r="U40" s="111" t="n">
        <v>40</v>
      </c>
      <c r="V40" s="112" t="n">
        <v>3.33</v>
      </c>
      <c r="W40" s="112" t="n">
        <v>20</v>
      </c>
      <c r="X40" s="111" t="n">
        <v>0</v>
      </c>
      <c r="Y40" s="110" t="n">
        <v>0</v>
      </c>
      <c r="Z40" s="111" t="n">
        <v>0</v>
      </c>
      <c r="AA40" s="110" t="n">
        <v>0</v>
      </c>
      <c r="AB40" s="111" t="n">
        <v>0</v>
      </c>
      <c r="AC40" s="110" t="n">
        <v>0</v>
      </c>
      <c r="AD40" s="111" t="n">
        <v>0</v>
      </c>
      <c r="AE40" s="111" t="n">
        <v>0</v>
      </c>
      <c r="AF40" s="111" t="n">
        <v>2</v>
      </c>
      <c r="AG40" s="110" t="n">
        <v>0.1429</v>
      </c>
      <c r="AH40" s="111" t="n">
        <v>40</v>
      </c>
      <c r="AI40" s="112" t="n">
        <v>2.86</v>
      </c>
      <c r="AJ40" s="112" t="n">
        <v>20</v>
      </c>
      <c r="AK40" s="111" t="n">
        <v>1</v>
      </c>
      <c r="AL40" s="110" t="n">
        <v>0.5</v>
      </c>
      <c r="AM40" s="111" t="n">
        <v>20</v>
      </c>
      <c r="AN40" s="110" t="n">
        <v>0.025</v>
      </c>
      <c r="AO40" s="111" t="n">
        <v>13</v>
      </c>
      <c r="AP40" s="110" t="n">
        <v>0.0027</v>
      </c>
      <c r="AQ40" s="111" t="n">
        <v>4</v>
      </c>
      <c r="AR40" s="110" t="n">
        <v>0.3077</v>
      </c>
      <c r="AS40" s="111" t="n">
        <v>2</v>
      </c>
      <c r="AT40" s="111" t="n">
        <v>107</v>
      </c>
      <c r="AU40" s="111" t="n">
        <v>-67</v>
      </c>
      <c r="AV40" s="112" t="n">
        <v>-16.75</v>
      </c>
    </row>
    <row r="41" ht="16.5" customHeight="1">
      <c r="A41" s="113" t="n">
        <v>45485</v>
      </c>
      <c r="B41" s="111" t="n">
        <v>1522</v>
      </c>
      <c r="C41" s="111" t="n">
        <v>5229</v>
      </c>
      <c r="D41" s="111" t="n">
        <v>2980</v>
      </c>
      <c r="E41" s="110" t="n">
        <v>0.5699</v>
      </c>
      <c r="F41" s="111" t="n">
        <v>327</v>
      </c>
      <c r="G41" s="110" t="n">
        <v>0.1097</v>
      </c>
      <c r="H41" s="111" t="n">
        <v>236</v>
      </c>
      <c r="I41" s="110" t="n">
        <v>0.7217</v>
      </c>
      <c r="J41" s="111" t="n">
        <v>30</v>
      </c>
      <c r="K41" s="110" t="n">
        <v>0.0197</v>
      </c>
      <c r="L41" s="110" t="n">
        <v>0.1271</v>
      </c>
      <c r="M41" s="111" t="n">
        <v>3</v>
      </c>
      <c r="N41" s="110" t="n">
        <v>0.1</v>
      </c>
      <c r="O41" s="111" t="n">
        <v>60</v>
      </c>
      <c r="P41" s="112" t="n">
        <v>2</v>
      </c>
      <c r="Q41" s="112" t="n">
        <v>20</v>
      </c>
      <c r="R41" s="111" t="n">
        <v>27</v>
      </c>
      <c r="S41" s="111" t="n">
        <v>3</v>
      </c>
      <c r="T41" s="110" t="n">
        <v>0.1111</v>
      </c>
      <c r="U41" s="111" t="n">
        <v>60</v>
      </c>
      <c r="V41" s="112" t="n">
        <v>2.22</v>
      </c>
      <c r="W41" s="112" t="n">
        <v>20</v>
      </c>
      <c r="X41" s="111" t="n">
        <v>1</v>
      </c>
      <c r="Y41" s="110" t="n">
        <v>0.3333</v>
      </c>
      <c r="Z41" s="111" t="n">
        <v>100</v>
      </c>
      <c r="AA41" s="110" t="n">
        <v>1.6667</v>
      </c>
      <c r="AB41" s="111" t="n">
        <v>0</v>
      </c>
      <c r="AC41" s="110" t="n">
        <v>0</v>
      </c>
      <c r="AD41" s="111" t="n">
        <v>0</v>
      </c>
      <c r="AE41" s="111" t="n">
        <v>0</v>
      </c>
      <c r="AF41" s="111" t="n">
        <v>5</v>
      </c>
      <c r="AG41" s="110" t="n">
        <v>0.1667</v>
      </c>
      <c r="AH41" s="111" t="n">
        <v>100</v>
      </c>
      <c r="AI41" s="112" t="n">
        <v>3.33</v>
      </c>
      <c r="AJ41" s="112" t="n">
        <v>20</v>
      </c>
      <c r="AK41" s="111" t="n">
        <v>0</v>
      </c>
      <c r="AL41" s="110" t="n">
        <v>0</v>
      </c>
      <c r="AM41" s="111" t="n">
        <v>0</v>
      </c>
      <c r="AN41" s="110" t="n">
        <v>0</v>
      </c>
      <c r="AO41" s="111" t="n">
        <v>28</v>
      </c>
      <c r="AP41" s="110" t="n">
        <v>0.0054</v>
      </c>
      <c r="AQ41" s="111" t="n">
        <v>4</v>
      </c>
      <c r="AR41" s="110" t="n">
        <v>0.1429</v>
      </c>
      <c r="AS41" s="111" t="n">
        <v>0</v>
      </c>
      <c r="AT41" s="111" t="n">
        <v>0</v>
      </c>
      <c r="AU41" s="111" t="n">
        <v>-40</v>
      </c>
      <c r="AV41" s="112" t="n">
        <v>-10</v>
      </c>
    </row>
    <row r="42" ht="16.5" customHeight="1">
      <c r="A42" s="113" t="n">
        <v>45484</v>
      </c>
      <c r="B42" s="111" t="n">
        <v>2122</v>
      </c>
      <c r="C42" s="111" t="n">
        <v>5900</v>
      </c>
      <c r="D42" s="111" t="n">
        <v>3404</v>
      </c>
      <c r="E42" s="110" t="n">
        <v>0.5769</v>
      </c>
      <c r="F42" s="111" t="n">
        <v>374</v>
      </c>
      <c r="G42" s="110" t="n">
        <v>0.1099</v>
      </c>
      <c r="H42" s="111" t="n">
        <v>272</v>
      </c>
      <c r="I42" s="110" t="n">
        <v>0.7273</v>
      </c>
      <c r="J42" s="111" t="n">
        <v>22</v>
      </c>
      <c r="K42" s="110" t="n">
        <v>0.0104</v>
      </c>
      <c r="L42" s="110" t="n">
        <v>0.0809</v>
      </c>
      <c r="M42" s="111" t="n">
        <v>2</v>
      </c>
      <c r="N42" s="110" t="n">
        <v>0.0909</v>
      </c>
      <c r="O42" s="111" t="n">
        <v>40</v>
      </c>
      <c r="P42" s="112" t="n">
        <v>1.82</v>
      </c>
      <c r="Q42" s="112" t="n">
        <v>20</v>
      </c>
      <c r="R42" s="111" t="n">
        <v>18</v>
      </c>
      <c r="S42" s="111" t="n">
        <v>2</v>
      </c>
      <c r="T42" s="110" t="n">
        <v>0.1111</v>
      </c>
      <c r="U42" s="111" t="n">
        <v>40</v>
      </c>
      <c r="V42" s="112" t="n">
        <v>2.22</v>
      </c>
      <c r="W42" s="112" t="n">
        <v>20</v>
      </c>
      <c r="X42" s="111" t="n">
        <v>0</v>
      </c>
      <c r="Y42" s="110" t="n">
        <v>0</v>
      </c>
      <c r="Z42" s="111" t="n">
        <v>0</v>
      </c>
      <c r="AA42" s="110" t="n">
        <v>0</v>
      </c>
      <c r="AB42" s="111" t="n">
        <v>0</v>
      </c>
      <c r="AC42" s="110" t="n">
        <v>0</v>
      </c>
      <c r="AD42" s="111" t="n">
        <v>0</v>
      </c>
      <c r="AE42" s="111" t="n">
        <v>0</v>
      </c>
      <c r="AF42" s="111" t="n">
        <v>4</v>
      </c>
      <c r="AG42" s="110" t="n">
        <v>0.1818</v>
      </c>
      <c r="AH42" s="111" t="n">
        <v>180</v>
      </c>
      <c r="AI42" s="112" t="n">
        <v>8.18</v>
      </c>
      <c r="AJ42" s="112" t="n">
        <v>45</v>
      </c>
      <c r="AK42" s="111" t="n">
        <v>2</v>
      </c>
      <c r="AL42" s="110" t="n">
        <v>0.5</v>
      </c>
      <c r="AM42" s="111" t="n">
        <v>40</v>
      </c>
      <c r="AN42" s="110" t="n">
        <v>0.0111</v>
      </c>
      <c r="AO42" s="111" t="n">
        <v>21</v>
      </c>
      <c r="AP42" s="110" t="n">
        <v>0.0036</v>
      </c>
      <c r="AQ42" s="111" t="n">
        <v>4</v>
      </c>
      <c r="AR42" s="110" t="n">
        <v>0.1905</v>
      </c>
      <c r="AS42" s="111" t="n">
        <v>1</v>
      </c>
      <c r="AT42" s="111" t="n">
        <v>50</v>
      </c>
      <c r="AU42" s="111" t="n">
        <v>-10</v>
      </c>
      <c r="AV42" s="112" t="n">
        <v>-2.5</v>
      </c>
    </row>
    <row r="43" ht="16.5" customHeight="1">
      <c r="A43" s="113" t="n">
        <v>45483</v>
      </c>
      <c r="B43" s="111" t="n">
        <v>3075</v>
      </c>
      <c r="C43" s="111" t="n">
        <v>6890</v>
      </c>
      <c r="D43" s="111" t="n">
        <v>3789</v>
      </c>
      <c r="E43" s="110" t="n">
        <v>0.5499</v>
      </c>
      <c r="F43" s="111" t="n">
        <v>494</v>
      </c>
      <c r="G43" s="110" t="n">
        <v>0.1304</v>
      </c>
      <c r="H43" s="111" t="n">
        <v>342</v>
      </c>
      <c r="I43" s="110" t="n">
        <v>0.6923</v>
      </c>
      <c r="J43" s="111" t="n">
        <v>39</v>
      </c>
      <c r="K43" s="110" t="n">
        <v>0.0127</v>
      </c>
      <c r="L43" s="110" t="n">
        <v>0.114</v>
      </c>
      <c r="M43" s="111" t="n">
        <v>11</v>
      </c>
      <c r="N43" s="110" t="n">
        <v>0.2821</v>
      </c>
      <c r="O43" s="111" t="n">
        <v>410</v>
      </c>
      <c r="P43" s="112" t="n">
        <v>10.51</v>
      </c>
      <c r="Q43" s="112" t="n">
        <v>37.27</v>
      </c>
      <c r="R43" s="111" t="n">
        <v>33</v>
      </c>
      <c r="S43" s="111" t="n">
        <v>11</v>
      </c>
      <c r="T43" s="110" t="n">
        <v>0.3333</v>
      </c>
      <c r="U43" s="111" t="n">
        <v>410</v>
      </c>
      <c r="V43" s="112" t="n">
        <v>12.42</v>
      </c>
      <c r="W43" s="112" t="n">
        <v>37.27</v>
      </c>
      <c r="X43" s="111" t="n">
        <v>0</v>
      </c>
      <c r="Y43" s="110" t="n">
        <v>0</v>
      </c>
      <c r="Z43" s="111" t="n">
        <v>0</v>
      </c>
      <c r="AA43" s="110" t="n">
        <v>0</v>
      </c>
      <c r="AB43" s="111" t="n">
        <v>4</v>
      </c>
      <c r="AC43" s="110" t="n">
        <v>0.3636</v>
      </c>
      <c r="AD43" s="111" t="n">
        <v>160</v>
      </c>
      <c r="AE43" s="111" t="n">
        <v>40</v>
      </c>
      <c r="AF43" s="111" t="n">
        <v>14</v>
      </c>
      <c r="AG43" s="110" t="n">
        <v>0.359</v>
      </c>
      <c r="AH43" s="111" t="n">
        <v>1000</v>
      </c>
      <c r="AI43" s="112" t="n">
        <v>25.64</v>
      </c>
      <c r="AJ43" s="112" t="n">
        <v>71.43</v>
      </c>
      <c r="AK43" s="111" t="n">
        <v>4</v>
      </c>
      <c r="AL43" s="110" t="n">
        <v>0.2857</v>
      </c>
      <c r="AM43" s="111" t="n">
        <v>605</v>
      </c>
      <c r="AN43" s="110" t="n">
        <v>0.004</v>
      </c>
      <c r="AO43" s="111" t="n">
        <v>35</v>
      </c>
      <c r="AP43" s="110" t="n">
        <v>0.0051</v>
      </c>
      <c r="AQ43" s="111" t="n">
        <v>11</v>
      </c>
      <c r="AR43" s="110" t="n">
        <v>0.3143</v>
      </c>
      <c r="AS43" s="111" t="n">
        <v>3</v>
      </c>
      <c r="AT43" s="111" t="n">
        <v>151</v>
      </c>
      <c r="AU43" s="111" t="n">
        <v>259</v>
      </c>
      <c r="AV43" s="112" t="n">
        <v>23.55</v>
      </c>
    </row>
    <row r="44" ht="16.5" customHeight="1">
      <c r="A44" s="113" t="n">
        <v>45482</v>
      </c>
      <c r="B44" s="111" t="n">
        <v>3191</v>
      </c>
      <c r="C44" s="111" t="n">
        <v>7116</v>
      </c>
      <c r="D44" s="111" t="n">
        <v>2989</v>
      </c>
      <c r="E44" s="110" t="n">
        <v>0.42</v>
      </c>
      <c r="F44" s="111" t="n">
        <v>424</v>
      </c>
      <c r="G44" s="110" t="n">
        <v>0.1419</v>
      </c>
      <c r="H44" s="111" t="n">
        <v>215</v>
      </c>
      <c r="I44" s="110" t="n">
        <v>0.5071</v>
      </c>
      <c r="J44" s="111" t="n">
        <v>16</v>
      </c>
      <c r="K44" s="110" t="n">
        <v>0.005</v>
      </c>
      <c r="L44" s="110" t="n">
        <v>0.0744</v>
      </c>
      <c r="M44" s="111" t="n">
        <v>2</v>
      </c>
      <c r="N44" s="110" t="n">
        <v>0.125</v>
      </c>
      <c r="O44" s="111" t="n">
        <v>40</v>
      </c>
      <c r="P44" s="112" t="n">
        <v>2.5</v>
      </c>
      <c r="Q44" s="112" t="n">
        <v>20</v>
      </c>
      <c r="R44" s="111" t="n">
        <v>16</v>
      </c>
      <c r="S44" s="111" t="n">
        <v>2</v>
      </c>
      <c r="T44" s="110" t="n">
        <v>0.125</v>
      </c>
      <c r="U44" s="111" t="n">
        <v>40</v>
      </c>
      <c r="V44" s="112" t="n">
        <v>2.5</v>
      </c>
      <c r="W44" s="112" t="n">
        <v>20</v>
      </c>
      <c r="X44" s="111" t="n">
        <v>0</v>
      </c>
      <c r="Y44" s="110" t="n">
        <v>0</v>
      </c>
      <c r="Z44" s="111" t="n">
        <v>0</v>
      </c>
      <c r="AA44" s="110" t="n">
        <v>0</v>
      </c>
      <c r="AB44" s="111" t="n">
        <v>0</v>
      </c>
      <c r="AC44" s="110" t="n">
        <v>0</v>
      </c>
      <c r="AD44" s="111" t="n">
        <v>0</v>
      </c>
      <c r="AE44" s="111" t="n">
        <v>0</v>
      </c>
      <c r="AF44" s="111" t="n">
        <v>3</v>
      </c>
      <c r="AG44" s="110" t="n">
        <v>0.1875</v>
      </c>
      <c r="AH44" s="111" t="n">
        <v>120</v>
      </c>
      <c r="AI44" s="112" t="n">
        <v>7.5</v>
      </c>
      <c r="AJ44" s="112" t="n">
        <v>40</v>
      </c>
      <c r="AK44" s="111" t="n">
        <v>1</v>
      </c>
      <c r="AL44" s="110" t="n">
        <v>0.3333</v>
      </c>
      <c r="AM44" s="111" t="n">
        <v>60</v>
      </c>
      <c r="AN44" s="110" t="n">
        <v>0.0083</v>
      </c>
      <c r="AO44" s="111" t="n">
        <v>12</v>
      </c>
      <c r="AP44" s="110" t="n">
        <v>0.0017</v>
      </c>
      <c r="AQ44" s="111" t="n">
        <v>3</v>
      </c>
      <c r="AR44" s="110" t="n">
        <v>0.25</v>
      </c>
      <c r="AS44" s="111" t="n">
        <v>0</v>
      </c>
      <c r="AT44" s="111" t="n">
        <v>0</v>
      </c>
      <c r="AU44" s="111" t="n">
        <v>40</v>
      </c>
      <c r="AV44" s="112" t="n">
        <v>13.33</v>
      </c>
    </row>
    <row r="45" ht="16.5" customHeight="1">
      <c r="G45" s="102"/>
      <c r="K45" s="102"/>
      <c r="AP45" s="102"/>
      <c r="AV45" s="103"/>
    </row>
    <row r="46" ht="60.75" customHeight="1">
      <c r="A46" s="104" t="s">
        <v>379</v>
      </c>
      <c r="B46" s="104" t="s">
        <v>499</v>
      </c>
      <c r="C46" s="104" t="s">
        <v>400</v>
      </c>
      <c r="D46" s="104" t="s">
        <v>401</v>
      </c>
      <c r="E46" s="105" t="s">
        <v>402</v>
      </c>
      <c r="F46" s="104" t="s">
        <v>403</v>
      </c>
      <c r="G46" s="105" t="s">
        <v>404</v>
      </c>
      <c r="H46" s="104" t="s">
        <v>405</v>
      </c>
      <c r="I46" s="105" t="s">
        <v>406</v>
      </c>
      <c r="J46" s="104" t="s">
        <v>407</v>
      </c>
      <c r="K46" s="105" t="s">
        <v>545</v>
      </c>
      <c r="L46" s="105" t="s">
        <v>408</v>
      </c>
      <c r="M46" s="104" t="s">
        <v>409</v>
      </c>
      <c r="N46" s="105" t="s">
        <v>410</v>
      </c>
      <c r="O46" s="104" t="s">
        <v>546</v>
      </c>
      <c r="P46" s="106" t="s">
        <v>547</v>
      </c>
      <c r="Q46" s="106" t="s">
        <v>548</v>
      </c>
      <c r="R46" s="104" t="s">
        <v>549</v>
      </c>
      <c r="S46" s="104" t="s">
        <v>550</v>
      </c>
      <c r="T46" s="105" t="s">
        <v>551</v>
      </c>
      <c r="U46" s="104" t="s">
        <v>552</v>
      </c>
      <c r="V46" s="106" t="s">
        <v>553</v>
      </c>
      <c r="W46" s="106" t="s">
        <v>554</v>
      </c>
      <c r="X46" s="104" t="s">
        <v>555</v>
      </c>
      <c r="Y46" s="105" t="s">
        <v>556</v>
      </c>
      <c r="Z46" s="104" t="s">
        <v>557</v>
      </c>
      <c r="AA46" s="105" t="s">
        <v>558</v>
      </c>
      <c r="AB46" s="104" t="s">
        <v>559</v>
      </c>
      <c r="AC46" s="105" t="s">
        <v>560</v>
      </c>
      <c r="AD46" s="104" t="s">
        <v>561</v>
      </c>
      <c r="AE46" s="104" t="s">
        <v>562</v>
      </c>
      <c r="AF46" s="104" t="s">
        <v>563</v>
      </c>
      <c r="AG46" s="105" t="s">
        <v>564</v>
      </c>
      <c r="AH46" s="104" t="s">
        <v>565</v>
      </c>
      <c r="AI46" s="106" t="s">
        <v>566</v>
      </c>
      <c r="AJ46" s="106" t="s">
        <v>567</v>
      </c>
      <c r="AK46" s="104" t="s">
        <v>568</v>
      </c>
      <c r="AL46" s="105" t="s">
        <v>569</v>
      </c>
      <c r="AM46" s="104" t="s">
        <v>570</v>
      </c>
      <c r="AN46" s="105" t="s">
        <v>571</v>
      </c>
      <c r="AO46" s="104" t="s">
        <v>572</v>
      </c>
      <c r="AP46" s="105" t="s">
        <v>573</v>
      </c>
      <c r="AQ46" s="104" t="s">
        <v>574</v>
      </c>
      <c r="AR46" s="105" t="s">
        <v>575</v>
      </c>
      <c r="AS46" s="104" t="s">
        <v>540</v>
      </c>
      <c r="AT46" s="104" t="s">
        <v>541</v>
      </c>
      <c r="AU46" s="104" t="s">
        <v>576</v>
      </c>
      <c r="AV46" s="106" t="s">
        <v>577</v>
      </c>
    </row>
    <row r="47" ht="16.5" customHeight="1">
      <c r="A47" s="107" t="n">
        <v>45524</v>
      </c>
      <c r="B47" s="108" t="n">
        <v>7120</v>
      </c>
      <c r="C47" s="108" t="n">
        <v>19964</v>
      </c>
      <c r="D47" s="108" t="n">
        <v>11889</v>
      </c>
      <c r="E47" s="109" t="n">
        <v>0.5955</v>
      </c>
      <c r="F47" s="108" t="n">
        <v>1198</v>
      </c>
      <c r="G47" s="109" t="n">
        <v>0.1008</v>
      </c>
      <c r="H47" s="108" t="n">
        <v>1036</v>
      </c>
      <c r="I47" s="109" t="n">
        <v>0.8648</v>
      </c>
      <c r="J47" s="108" t="n">
        <v>651</v>
      </c>
      <c r="K47" s="109" t="n">
        <v>0.0914</v>
      </c>
      <c r="L47" s="110" t="n">
        <v>0.6284</v>
      </c>
      <c r="M47" s="111" t="n">
        <v>76</v>
      </c>
      <c r="N47" s="110" t="n">
        <v>0.1167</v>
      </c>
      <c r="O47" s="111" t="n">
        <v>1833</v>
      </c>
      <c r="P47" s="112" t="n">
        <v>2.82</v>
      </c>
      <c r="Q47" s="112" t="n">
        <v>24.12</v>
      </c>
      <c r="R47" s="111" t="n">
        <v>1113</v>
      </c>
      <c r="S47" s="111" t="n">
        <v>182</v>
      </c>
      <c r="T47" s="110" t="n">
        <v>0.1635</v>
      </c>
      <c r="U47" s="111" t="n">
        <v>5458</v>
      </c>
      <c r="V47" s="112" t="n">
        <v>4.9</v>
      </c>
      <c r="W47" s="112" t="n">
        <v>29.99</v>
      </c>
      <c r="X47" s="111" t="n">
        <v>53</v>
      </c>
      <c r="Y47" s="110" t="n">
        <v>0.2912</v>
      </c>
      <c r="Z47" s="111" t="n">
        <v>1942</v>
      </c>
      <c r="AA47" s="110" t="n">
        <v>0.3558</v>
      </c>
      <c r="AB47" s="111" t="n">
        <v>67</v>
      </c>
      <c r="AC47" s="110" t="n">
        <v>0.3681</v>
      </c>
      <c r="AD47" s="111" t="n">
        <v>2815</v>
      </c>
      <c r="AE47" s="111" t="n">
        <v>42.01</v>
      </c>
      <c r="AF47" s="111" t="n">
        <v>79</v>
      </c>
      <c r="AG47" s="110" t="n">
        <v>0.1214</v>
      </c>
      <c r="AH47" s="111" t="n">
        <v>1953</v>
      </c>
      <c r="AI47" s="112" t="n">
        <v>3</v>
      </c>
      <c r="AJ47" s="112" t="n">
        <v>24.72</v>
      </c>
      <c r="AK47" s="111" t="n">
        <v>0</v>
      </c>
      <c r="AL47" s="110" t="n">
        <v>0</v>
      </c>
      <c r="AM47" s="111" t="n">
        <v>0</v>
      </c>
      <c r="AN47" s="110" t="n">
        <v>0</v>
      </c>
      <c r="AO47" s="111" t="n">
        <v>472</v>
      </c>
      <c r="AP47" s="110" t="n">
        <v>0.0236</v>
      </c>
      <c r="AQ47" s="111" t="n">
        <v>172</v>
      </c>
      <c r="AR47" s="110" t="n">
        <v>0.3644</v>
      </c>
      <c r="AS47" s="111" t="n">
        <v>56</v>
      </c>
      <c r="AT47" s="111" t="n">
        <v>1362</v>
      </c>
      <c r="AU47" s="111" t="n">
        <v>2154</v>
      </c>
      <c r="AV47" s="112" t="n">
        <v>12.52</v>
      </c>
    </row>
    <row r="48" ht="16.5" customHeight="1">
      <c r="A48" s="107" t="n">
        <v>45523</v>
      </c>
      <c r="B48" s="108" t="n">
        <v>7932</v>
      </c>
      <c r="C48" s="108" t="n">
        <v>19853</v>
      </c>
      <c r="D48" s="108" t="n">
        <v>11972</v>
      </c>
      <c r="E48" s="109" t="n">
        <v>0.603</v>
      </c>
      <c r="F48" s="108" t="n">
        <v>1226</v>
      </c>
      <c r="G48" s="109" t="n">
        <v>0.1024</v>
      </c>
      <c r="H48" s="108" t="n">
        <v>1074</v>
      </c>
      <c r="I48" s="109" t="n">
        <v>0.876</v>
      </c>
      <c r="J48" s="108" t="n">
        <v>693</v>
      </c>
      <c r="K48" s="109" t="n">
        <v>0.0874</v>
      </c>
      <c r="L48" s="110" t="n">
        <v>0.6453</v>
      </c>
      <c r="M48" s="111" t="n">
        <v>82</v>
      </c>
      <c r="N48" s="110" t="n">
        <v>0.1183</v>
      </c>
      <c r="O48" s="111" t="n">
        <v>2155</v>
      </c>
      <c r="P48" s="112" t="n">
        <v>3.11</v>
      </c>
      <c r="Q48" s="112" t="n">
        <v>26.28</v>
      </c>
      <c r="R48" s="111" t="n">
        <v>1608</v>
      </c>
      <c r="S48" s="111" t="n">
        <v>161</v>
      </c>
      <c r="T48" s="110" t="n">
        <v>0.1001</v>
      </c>
      <c r="U48" s="111" t="n">
        <v>5613</v>
      </c>
      <c r="V48" s="112" t="n">
        <v>3.49</v>
      </c>
      <c r="W48" s="112" t="n">
        <v>34.86</v>
      </c>
      <c r="X48" s="111" t="n">
        <v>64</v>
      </c>
      <c r="Y48" s="110" t="n">
        <v>0.3975</v>
      </c>
      <c r="Z48" s="111" t="n">
        <v>2900</v>
      </c>
      <c r="AA48" s="110" t="n">
        <v>0.5167</v>
      </c>
      <c r="AB48" s="111" t="n">
        <v>60</v>
      </c>
      <c r="AC48" s="110" t="n">
        <v>0.3727</v>
      </c>
      <c r="AD48" s="111" t="n">
        <v>3128</v>
      </c>
      <c r="AE48" s="111" t="n">
        <v>52.13</v>
      </c>
      <c r="AF48" s="111" t="n">
        <v>101</v>
      </c>
      <c r="AG48" s="110" t="n">
        <v>0.1457</v>
      </c>
      <c r="AH48" s="111" t="n">
        <v>2775</v>
      </c>
      <c r="AI48" s="112" t="n">
        <v>4</v>
      </c>
      <c r="AJ48" s="112" t="n">
        <v>27.48</v>
      </c>
      <c r="AK48" s="111" t="n">
        <v>7</v>
      </c>
      <c r="AL48" s="110" t="n">
        <v>0.0693</v>
      </c>
      <c r="AM48" s="111" t="n">
        <v>160</v>
      </c>
      <c r="AN48" s="110" t="n">
        <v>0.0025</v>
      </c>
      <c r="AO48" s="111" t="n">
        <v>487</v>
      </c>
      <c r="AP48" s="110" t="n">
        <v>0.0245</v>
      </c>
      <c r="AQ48" s="111" t="n">
        <v>150</v>
      </c>
      <c r="AR48" s="110" t="n">
        <v>0.308</v>
      </c>
      <c r="AS48" s="111" t="n">
        <v>52</v>
      </c>
      <c r="AT48" s="111" t="n">
        <v>1447</v>
      </c>
      <c r="AU48" s="111" t="n">
        <v>1266</v>
      </c>
      <c r="AV48" s="112" t="n">
        <v>8.44</v>
      </c>
    </row>
    <row r="49" ht="16.5" customHeight="1">
      <c r="A49" s="107" t="n">
        <v>45522</v>
      </c>
      <c r="B49" s="108" t="n">
        <v>6562</v>
      </c>
      <c r="C49" s="108" t="n">
        <v>17257</v>
      </c>
      <c r="D49" s="108" t="n">
        <v>10382</v>
      </c>
      <c r="E49" s="109" t="n">
        <v>0.6016</v>
      </c>
      <c r="F49" s="108" t="n">
        <v>1110</v>
      </c>
      <c r="G49" s="109" t="n">
        <v>0.1069</v>
      </c>
      <c r="H49" s="108" t="n">
        <v>951</v>
      </c>
      <c r="I49" s="109" t="n">
        <v>0.8568</v>
      </c>
      <c r="J49" s="108" t="n">
        <v>550</v>
      </c>
      <c r="K49" s="109" t="n">
        <v>0.0838</v>
      </c>
      <c r="L49" s="110" t="n">
        <v>0.5783</v>
      </c>
      <c r="M49" s="111" t="n">
        <v>79</v>
      </c>
      <c r="N49" s="110" t="n">
        <v>0.1436</v>
      </c>
      <c r="O49" s="111" t="n">
        <v>1830</v>
      </c>
      <c r="P49" s="112" t="n">
        <v>3.33</v>
      </c>
      <c r="Q49" s="112" t="n">
        <v>23.16</v>
      </c>
      <c r="R49" s="111" t="n">
        <v>1324</v>
      </c>
      <c r="S49" s="111" t="n">
        <v>136</v>
      </c>
      <c r="T49" s="110" t="n">
        <v>0.1027</v>
      </c>
      <c r="U49" s="111" t="n">
        <v>4433</v>
      </c>
      <c r="V49" s="112" t="n">
        <v>3.35</v>
      </c>
      <c r="W49" s="112" t="n">
        <v>32.6</v>
      </c>
      <c r="X49" s="111" t="n">
        <v>57</v>
      </c>
      <c r="Y49" s="110" t="n">
        <v>0.4191</v>
      </c>
      <c r="Z49" s="111" t="n">
        <v>1874</v>
      </c>
      <c r="AA49" s="110" t="n">
        <v>0.4227</v>
      </c>
      <c r="AB49" s="111" t="n">
        <v>41</v>
      </c>
      <c r="AC49" s="110" t="n">
        <v>0.3015</v>
      </c>
      <c r="AD49" s="111" t="n">
        <v>2283</v>
      </c>
      <c r="AE49" s="111" t="n">
        <v>55.68</v>
      </c>
      <c r="AF49" s="111" t="n">
        <v>95</v>
      </c>
      <c r="AG49" s="110" t="n">
        <v>0.1727</v>
      </c>
      <c r="AH49" s="111" t="n">
        <v>2540</v>
      </c>
      <c r="AI49" s="112" t="n">
        <v>4.62</v>
      </c>
      <c r="AJ49" s="112" t="n">
        <v>26.74</v>
      </c>
      <c r="AK49" s="111" t="n">
        <v>11</v>
      </c>
      <c r="AL49" s="110" t="n">
        <v>0.1158</v>
      </c>
      <c r="AM49" s="111" t="n">
        <v>242</v>
      </c>
      <c r="AN49" s="110" t="n">
        <v>0.0043</v>
      </c>
      <c r="AO49" s="111" t="n">
        <v>413</v>
      </c>
      <c r="AP49" s="110" t="n">
        <v>0.0239</v>
      </c>
      <c r="AQ49" s="111" t="n">
        <v>128</v>
      </c>
      <c r="AR49" s="110" t="n">
        <v>0.3099</v>
      </c>
      <c r="AS49" s="111" t="n">
        <v>65</v>
      </c>
      <c r="AT49" s="111" t="n">
        <v>1460</v>
      </c>
      <c r="AU49" s="111" t="n">
        <v>1099</v>
      </c>
      <c r="AV49" s="112" t="n">
        <v>8.59</v>
      </c>
    </row>
    <row r="50" ht="16.5" customHeight="1">
      <c r="A50" s="107" t="n">
        <v>45521</v>
      </c>
      <c r="B50" s="108" t="n">
        <v>4907</v>
      </c>
      <c r="C50" s="108" t="n">
        <v>15314</v>
      </c>
      <c r="D50" s="108" t="n">
        <v>9005</v>
      </c>
      <c r="E50" s="109" t="n">
        <v>0.588</v>
      </c>
      <c r="F50" s="108" t="n">
        <v>971</v>
      </c>
      <c r="G50" s="109" t="n">
        <v>0.1078</v>
      </c>
      <c r="H50" s="108" t="n">
        <v>835</v>
      </c>
      <c r="I50" s="109" t="n">
        <v>0.8599</v>
      </c>
      <c r="J50" s="108" t="n">
        <v>472</v>
      </c>
      <c r="K50" s="109" t="n">
        <v>0.0962</v>
      </c>
      <c r="L50" s="110" t="n">
        <v>0.5653</v>
      </c>
      <c r="M50" s="111" t="n">
        <v>62</v>
      </c>
      <c r="N50" s="110" t="n">
        <v>0.1314</v>
      </c>
      <c r="O50" s="111" t="n">
        <v>1430</v>
      </c>
      <c r="P50" s="112" t="n">
        <v>3.03</v>
      </c>
      <c r="Q50" s="112" t="n">
        <v>23.06</v>
      </c>
      <c r="R50" s="111" t="n">
        <v>1255</v>
      </c>
      <c r="S50" s="111" t="n">
        <v>154</v>
      </c>
      <c r="T50" s="110" t="n">
        <v>0.1227</v>
      </c>
      <c r="U50" s="111" t="n">
        <v>4701</v>
      </c>
      <c r="V50" s="112" t="n">
        <v>3.75</v>
      </c>
      <c r="W50" s="112" t="n">
        <v>30.53</v>
      </c>
      <c r="X50" s="111" t="n">
        <v>52</v>
      </c>
      <c r="Y50" s="110" t="n">
        <v>0.3377</v>
      </c>
      <c r="Z50" s="111" t="n">
        <v>2260</v>
      </c>
      <c r="AA50" s="110" t="n">
        <v>0.4807</v>
      </c>
      <c r="AB50" s="111" t="n">
        <v>55</v>
      </c>
      <c r="AC50" s="110" t="n">
        <v>0.3571</v>
      </c>
      <c r="AD50" s="111" t="n">
        <v>2540</v>
      </c>
      <c r="AE50" s="111" t="n">
        <v>46.18</v>
      </c>
      <c r="AF50" s="111" t="n">
        <v>84</v>
      </c>
      <c r="AG50" s="110" t="n">
        <v>0.178</v>
      </c>
      <c r="AH50" s="111" t="n">
        <v>2420</v>
      </c>
      <c r="AI50" s="112" t="n">
        <v>5.13</v>
      </c>
      <c r="AJ50" s="112" t="n">
        <v>28.81</v>
      </c>
      <c r="AK50" s="111" t="n">
        <v>13</v>
      </c>
      <c r="AL50" s="110" t="n">
        <v>0.1548</v>
      </c>
      <c r="AM50" s="111" t="n">
        <v>357</v>
      </c>
      <c r="AN50" s="110" t="n">
        <v>0.0054</v>
      </c>
      <c r="AO50" s="111" t="n">
        <v>349</v>
      </c>
      <c r="AP50" s="110" t="n">
        <v>0.0228</v>
      </c>
      <c r="AQ50" s="111" t="n">
        <v>150</v>
      </c>
      <c r="AR50" s="110" t="n">
        <v>0.4298</v>
      </c>
      <c r="AS50" s="111" t="n">
        <v>44</v>
      </c>
      <c r="AT50" s="111" t="n">
        <v>961</v>
      </c>
      <c r="AU50" s="111" t="n">
        <v>1480</v>
      </c>
      <c r="AV50" s="112" t="n">
        <v>9.87</v>
      </c>
    </row>
    <row r="51" ht="16.5" customHeight="1">
      <c r="A51" s="107" t="n">
        <v>45520</v>
      </c>
      <c r="B51" s="108" t="n">
        <v>4591</v>
      </c>
      <c r="C51" s="108" t="n">
        <v>15090</v>
      </c>
      <c r="D51" s="108" t="n">
        <v>8887</v>
      </c>
      <c r="E51" s="109" t="n">
        <v>0.5889</v>
      </c>
      <c r="F51" s="108" t="n">
        <v>884</v>
      </c>
      <c r="G51" s="109" t="n">
        <v>0.0995</v>
      </c>
      <c r="H51" s="108" t="n">
        <v>769</v>
      </c>
      <c r="I51" s="109" t="n">
        <v>0.8699</v>
      </c>
      <c r="J51" s="108" t="n">
        <v>456</v>
      </c>
      <c r="K51" s="109" t="n">
        <v>0.0993</v>
      </c>
      <c r="L51" s="110" t="n">
        <v>0.593</v>
      </c>
      <c r="M51" s="111" t="n">
        <v>49</v>
      </c>
      <c r="N51" s="110" t="n">
        <v>0.1075</v>
      </c>
      <c r="O51" s="111" t="n">
        <v>1250</v>
      </c>
      <c r="P51" s="112" t="n">
        <v>2.74</v>
      </c>
      <c r="Q51" s="112" t="n">
        <v>25.51</v>
      </c>
      <c r="R51" s="111" t="n">
        <v>1263</v>
      </c>
      <c r="S51" s="111" t="n">
        <v>129</v>
      </c>
      <c r="T51" s="110" t="n">
        <v>0.1021</v>
      </c>
      <c r="U51" s="111" t="n">
        <v>5370</v>
      </c>
      <c r="V51" s="112" t="n">
        <v>4.25</v>
      </c>
      <c r="W51" s="112" t="n">
        <v>41.63</v>
      </c>
      <c r="X51" s="111" t="n">
        <v>60</v>
      </c>
      <c r="Y51" s="110" t="n">
        <v>0.4651</v>
      </c>
      <c r="Z51" s="111" t="n">
        <v>2890</v>
      </c>
      <c r="AA51" s="110" t="n">
        <v>0.5382</v>
      </c>
      <c r="AB51" s="111" t="n">
        <v>61</v>
      </c>
      <c r="AC51" s="110" t="n">
        <v>0.4729</v>
      </c>
      <c r="AD51" s="111" t="n">
        <v>3770</v>
      </c>
      <c r="AE51" s="111" t="n">
        <v>61.8</v>
      </c>
      <c r="AF51" s="111" t="n">
        <v>75</v>
      </c>
      <c r="AG51" s="110" t="n">
        <v>0.1645</v>
      </c>
      <c r="AH51" s="111" t="n">
        <v>2000</v>
      </c>
      <c r="AI51" s="112" t="n">
        <v>4.39</v>
      </c>
      <c r="AJ51" s="112" t="n">
        <v>26.67</v>
      </c>
      <c r="AK51" s="111" t="n">
        <v>11</v>
      </c>
      <c r="AL51" s="110" t="n">
        <v>0.1467</v>
      </c>
      <c r="AM51" s="111" t="n">
        <v>290</v>
      </c>
      <c r="AN51" s="110" t="n">
        <v>0.0055</v>
      </c>
      <c r="AO51" s="111" t="n">
        <v>345</v>
      </c>
      <c r="AP51" s="110" t="n">
        <v>0.0229</v>
      </c>
      <c r="AQ51" s="111" t="n">
        <v>119</v>
      </c>
      <c r="AR51" s="110" t="n">
        <v>0.3449</v>
      </c>
      <c r="AS51" s="111" t="n">
        <v>50</v>
      </c>
      <c r="AT51" s="111" t="n">
        <v>1082</v>
      </c>
      <c r="AU51" s="111" t="n">
        <v>1398</v>
      </c>
      <c r="AV51" s="112" t="n">
        <v>11.75</v>
      </c>
    </row>
    <row r="52" ht="16.5" customHeight="1">
      <c r="A52" s="107" t="n">
        <v>45519</v>
      </c>
      <c r="B52" s="108" t="n">
        <v>4997</v>
      </c>
      <c r="C52" s="108" t="n">
        <v>15194</v>
      </c>
      <c r="D52" s="108" t="n">
        <v>8860</v>
      </c>
      <c r="E52" s="109" t="n">
        <v>0.5831</v>
      </c>
      <c r="F52" s="108" t="n">
        <v>1033</v>
      </c>
      <c r="G52" s="109" t="n">
        <v>0.1166</v>
      </c>
      <c r="H52" s="108" t="n">
        <v>899</v>
      </c>
      <c r="I52" s="109" t="n">
        <v>0.8703</v>
      </c>
      <c r="J52" s="108" t="n">
        <v>634</v>
      </c>
      <c r="K52" s="109" t="n">
        <v>0.1269</v>
      </c>
      <c r="L52" s="110" t="n">
        <v>0.7052</v>
      </c>
      <c r="M52" s="111" t="n">
        <v>69</v>
      </c>
      <c r="N52" s="110" t="n">
        <v>0.1088</v>
      </c>
      <c r="O52" s="111" t="n">
        <v>1630</v>
      </c>
      <c r="P52" s="112" t="n">
        <v>2.57</v>
      </c>
      <c r="Q52" s="112" t="n">
        <v>23.62</v>
      </c>
      <c r="R52" s="111" t="n">
        <v>1350</v>
      </c>
      <c r="S52" s="111" t="n">
        <v>148</v>
      </c>
      <c r="T52" s="110" t="n">
        <v>0.1096</v>
      </c>
      <c r="U52" s="111" t="n">
        <v>5280</v>
      </c>
      <c r="V52" s="112" t="n">
        <v>3.91</v>
      </c>
      <c r="W52" s="112" t="n">
        <v>35.68</v>
      </c>
      <c r="X52" s="111" t="n">
        <v>53</v>
      </c>
      <c r="Y52" s="110" t="n">
        <v>0.3581</v>
      </c>
      <c r="Z52" s="111" t="n">
        <v>2108</v>
      </c>
      <c r="AA52" s="110" t="n">
        <v>0.3992</v>
      </c>
      <c r="AB52" s="111" t="n">
        <v>51</v>
      </c>
      <c r="AC52" s="110" t="n">
        <v>0.3446</v>
      </c>
      <c r="AD52" s="111" t="n">
        <v>2980</v>
      </c>
      <c r="AE52" s="111" t="n">
        <v>58.43</v>
      </c>
      <c r="AF52" s="111" t="n">
        <v>94</v>
      </c>
      <c r="AG52" s="110" t="n">
        <v>0.1483</v>
      </c>
      <c r="AH52" s="111" t="n">
        <v>2860</v>
      </c>
      <c r="AI52" s="112" t="n">
        <v>4.51</v>
      </c>
      <c r="AJ52" s="112" t="n">
        <v>30.43</v>
      </c>
      <c r="AK52" s="111" t="n">
        <v>19</v>
      </c>
      <c r="AL52" s="110" t="n">
        <v>0.2021</v>
      </c>
      <c r="AM52" s="111" t="n">
        <v>837</v>
      </c>
      <c r="AN52" s="110" t="n">
        <v>0.0066</v>
      </c>
      <c r="AO52" s="111" t="n">
        <v>438</v>
      </c>
      <c r="AP52" s="110" t="n">
        <v>0.0288</v>
      </c>
      <c r="AQ52" s="111" t="n">
        <v>143</v>
      </c>
      <c r="AR52" s="110" t="n">
        <v>0.3265</v>
      </c>
      <c r="AS52" s="111" t="n">
        <v>71</v>
      </c>
      <c r="AT52" s="111" t="n">
        <v>1420</v>
      </c>
      <c r="AU52" s="111" t="n">
        <v>1752</v>
      </c>
      <c r="AV52" s="112" t="n">
        <v>12.25</v>
      </c>
    </row>
    <row r="53" ht="16.5" customHeight="1">
      <c r="A53" s="107" t="n">
        <v>45518</v>
      </c>
      <c r="B53" s="108" t="n">
        <v>5445</v>
      </c>
      <c r="C53" s="108" t="n">
        <v>15261</v>
      </c>
      <c r="D53" s="108" t="n">
        <v>8933</v>
      </c>
      <c r="E53" s="109" t="n">
        <v>0.5853</v>
      </c>
      <c r="F53" s="108" t="n">
        <v>1184</v>
      </c>
      <c r="G53" s="109" t="n">
        <v>0.1325</v>
      </c>
      <c r="H53" s="108" t="n">
        <v>1058</v>
      </c>
      <c r="I53" s="109" t="n">
        <v>0.8936</v>
      </c>
      <c r="J53" s="108" t="n">
        <v>736</v>
      </c>
      <c r="K53" s="109" t="n">
        <v>0.1352</v>
      </c>
      <c r="L53" s="110" t="n">
        <v>0.6957</v>
      </c>
      <c r="M53" s="111" t="n">
        <v>75</v>
      </c>
      <c r="N53" s="110" t="n">
        <v>0.1019</v>
      </c>
      <c r="O53" s="111" t="n">
        <v>1921</v>
      </c>
      <c r="P53" s="112" t="n">
        <v>2.61</v>
      </c>
      <c r="Q53" s="112" t="n">
        <v>25.61</v>
      </c>
      <c r="R53" s="111" t="n">
        <v>1372</v>
      </c>
      <c r="S53" s="111" t="n">
        <v>135</v>
      </c>
      <c r="T53" s="110" t="n">
        <v>0.0984</v>
      </c>
      <c r="U53" s="111" t="n">
        <v>4951</v>
      </c>
      <c r="V53" s="112" t="n">
        <v>3.61</v>
      </c>
      <c r="W53" s="112" t="n">
        <v>36.67</v>
      </c>
      <c r="X53" s="111" t="n">
        <v>50</v>
      </c>
      <c r="Y53" s="110" t="n">
        <v>0.3704</v>
      </c>
      <c r="Z53" s="111" t="n">
        <v>2288</v>
      </c>
      <c r="AA53" s="110" t="n">
        <v>0.4621</v>
      </c>
      <c r="AB53" s="111" t="n">
        <v>44</v>
      </c>
      <c r="AC53" s="110" t="n">
        <v>0.3259</v>
      </c>
      <c r="AD53" s="111" t="n">
        <v>2790</v>
      </c>
      <c r="AE53" s="111" t="n">
        <v>63.41</v>
      </c>
      <c r="AF53" s="111" t="n">
        <v>115</v>
      </c>
      <c r="AG53" s="110" t="n">
        <v>0.1563</v>
      </c>
      <c r="AH53" s="111" t="n">
        <v>4312</v>
      </c>
      <c r="AI53" s="112" t="n">
        <v>5.86</v>
      </c>
      <c r="AJ53" s="112" t="n">
        <v>37.5</v>
      </c>
      <c r="AK53" s="111" t="n">
        <v>24</v>
      </c>
      <c r="AL53" s="110" t="n">
        <v>0.2087</v>
      </c>
      <c r="AM53" s="111" t="n">
        <v>1089</v>
      </c>
      <c r="AN53" s="110" t="n">
        <v>0.0056</v>
      </c>
      <c r="AO53" s="111" t="n">
        <v>481</v>
      </c>
      <c r="AP53" s="110" t="n">
        <v>0.0315</v>
      </c>
      <c r="AQ53" s="111" t="n">
        <v>124</v>
      </c>
      <c r="AR53" s="110" t="n">
        <v>0.2578</v>
      </c>
      <c r="AS53" s="111" t="n">
        <v>125</v>
      </c>
      <c r="AT53" s="111" t="n">
        <v>2664</v>
      </c>
      <c r="AU53" s="111" t="n">
        <v>-1</v>
      </c>
      <c r="AV53" s="112" t="n">
        <v>-0.01</v>
      </c>
    </row>
    <row r="54" ht="16.5" customHeight="1">
      <c r="A54" s="107" t="n">
        <v>45517</v>
      </c>
      <c r="B54" s="108" t="n">
        <v>4784</v>
      </c>
      <c r="C54" s="108" t="n">
        <v>13944</v>
      </c>
      <c r="D54" s="108" t="n">
        <v>8958</v>
      </c>
      <c r="E54" s="109" t="n">
        <v>0.6424</v>
      </c>
      <c r="F54" s="108" t="n">
        <v>1343</v>
      </c>
      <c r="G54" s="109" t="n">
        <v>0.1499</v>
      </c>
      <c r="H54" s="108" t="n">
        <v>1196</v>
      </c>
      <c r="I54" s="109" t="n">
        <v>0.8905</v>
      </c>
      <c r="J54" s="108" t="n">
        <v>645</v>
      </c>
      <c r="K54" s="109" t="n">
        <v>0.1348</v>
      </c>
      <c r="L54" s="110" t="n">
        <v>0.5393</v>
      </c>
      <c r="M54" s="111" t="n">
        <v>66</v>
      </c>
      <c r="N54" s="110" t="n">
        <v>0.1023</v>
      </c>
      <c r="O54" s="111" t="n">
        <v>1580</v>
      </c>
      <c r="P54" s="112" t="n">
        <v>2.45</v>
      </c>
      <c r="Q54" s="112" t="n">
        <v>23.94</v>
      </c>
      <c r="R54" s="111" t="n">
        <v>1158</v>
      </c>
      <c r="S54" s="111" t="n">
        <v>120</v>
      </c>
      <c r="T54" s="110" t="n">
        <v>0.1036</v>
      </c>
      <c r="U54" s="111" t="n">
        <v>3520</v>
      </c>
      <c r="V54" s="112" t="n">
        <v>3.04</v>
      </c>
      <c r="W54" s="112" t="n">
        <v>29.33</v>
      </c>
      <c r="X54" s="111" t="n">
        <v>73</v>
      </c>
      <c r="Y54" s="110" t="n">
        <v>0.6083</v>
      </c>
      <c r="Z54" s="111" t="n">
        <v>2482</v>
      </c>
      <c r="AA54" s="110" t="n">
        <v>0.7051</v>
      </c>
      <c r="AB54" s="111" t="n">
        <v>37</v>
      </c>
      <c r="AC54" s="110" t="n">
        <v>0.3083</v>
      </c>
      <c r="AD54" s="111" t="n">
        <v>1595</v>
      </c>
      <c r="AE54" s="111" t="n">
        <v>43.11</v>
      </c>
      <c r="AF54" s="111" t="n">
        <v>110</v>
      </c>
      <c r="AG54" s="110" t="n">
        <v>0.1705</v>
      </c>
      <c r="AH54" s="111" t="n">
        <v>3890</v>
      </c>
      <c r="AI54" s="112" t="n">
        <v>6.03</v>
      </c>
      <c r="AJ54" s="112" t="n">
        <v>35.36</v>
      </c>
      <c r="AK54" s="111" t="n">
        <v>30</v>
      </c>
      <c r="AL54" s="110" t="n">
        <v>0.2727</v>
      </c>
      <c r="AM54" s="111" t="n">
        <v>1200</v>
      </c>
      <c r="AN54" s="110" t="n">
        <v>0.0077</v>
      </c>
      <c r="AO54" s="111" t="n">
        <v>440</v>
      </c>
      <c r="AP54" s="110" t="n">
        <v>0.0316</v>
      </c>
      <c r="AQ54" s="111" t="n">
        <v>116</v>
      </c>
      <c r="AR54" s="110" t="n">
        <v>0.2636</v>
      </c>
      <c r="AS54" s="111" t="n">
        <v>292</v>
      </c>
      <c r="AT54" s="111" t="n">
        <v>5840</v>
      </c>
      <c r="AU54" s="111" t="n">
        <v>-4802</v>
      </c>
      <c r="AV54" s="112" t="n">
        <v>-41.4</v>
      </c>
    </row>
    <row r="55" ht="16.5" customHeight="1">
      <c r="A55" s="113" t="n">
        <v>45516</v>
      </c>
      <c r="B55" s="111" t="n">
        <v>3892</v>
      </c>
      <c r="C55" s="111" t="n">
        <v>12609</v>
      </c>
      <c r="D55" s="111" t="n">
        <v>6700</v>
      </c>
      <c r="E55" s="110" t="n">
        <v>0.5314</v>
      </c>
      <c r="F55" s="111" t="n">
        <v>429</v>
      </c>
      <c r="G55" s="110" t="n">
        <v>0.064</v>
      </c>
      <c r="H55" s="111" t="n">
        <v>347</v>
      </c>
      <c r="I55" s="110" t="n">
        <v>0.8089</v>
      </c>
      <c r="J55" s="111" t="n">
        <v>268</v>
      </c>
      <c r="K55" s="110" t="n">
        <v>0.0689</v>
      </c>
      <c r="L55" s="110" t="n">
        <v>0.7723</v>
      </c>
      <c r="M55" s="111" t="n">
        <v>40</v>
      </c>
      <c r="N55" s="110" t="n">
        <v>0.1493</v>
      </c>
      <c r="O55" s="111" t="n">
        <v>1180</v>
      </c>
      <c r="P55" s="112" t="n">
        <v>4.4</v>
      </c>
      <c r="Q55" s="112" t="n">
        <v>29.5</v>
      </c>
      <c r="R55" s="111" t="n">
        <v>695</v>
      </c>
      <c r="S55" s="111" t="n">
        <v>89</v>
      </c>
      <c r="T55" s="110" t="n">
        <v>0.1281</v>
      </c>
      <c r="U55" s="111" t="n">
        <v>3680</v>
      </c>
      <c r="V55" s="112" t="n">
        <v>5.29</v>
      </c>
      <c r="W55" s="112" t="n">
        <v>41.35</v>
      </c>
      <c r="X55" s="111" t="n">
        <v>31</v>
      </c>
      <c r="Y55" s="110" t="n">
        <v>0.3483</v>
      </c>
      <c r="Z55" s="111" t="n">
        <v>1434</v>
      </c>
      <c r="AA55" s="110" t="n">
        <v>0.3897</v>
      </c>
      <c r="AB55" s="111" t="n">
        <v>36</v>
      </c>
      <c r="AC55" s="110" t="n">
        <v>0.4045</v>
      </c>
      <c r="AD55" s="111" t="n">
        <v>2440</v>
      </c>
      <c r="AE55" s="111" t="n">
        <v>67.78</v>
      </c>
      <c r="AF55" s="111" t="n">
        <v>59</v>
      </c>
      <c r="AG55" s="110" t="n">
        <v>0.2201</v>
      </c>
      <c r="AH55" s="111" t="n">
        <v>2200</v>
      </c>
      <c r="AI55" s="112" t="n">
        <v>8.21</v>
      </c>
      <c r="AJ55" s="112" t="n">
        <v>37.29</v>
      </c>
      <c r="AK55" s="111" t="n">
        <v>19</v>
      </c>
      <c r="AL55" s="110" t="n">
        <v>0.322</v>
      </c>
      <c r="AM55" s="111" t="n">
        <v>585</v>
      </c>
      <c r="AN55" s="110" t="n">
        <v>0.0086</v>
      </c>
      <c r="AO55" s="111" t="n">
        <v>188</v>
      </c>
      <c r="AP55" s="110" t="n">
        <v>0.0149</v>
      </c>
      <c r="AQ55" s="111" t="n">
        <v>83</v>
      </c>
      <c r="AR55" s="110" t="n">
        <v>0.4415</v>
      </c>
      <c r="AS55" s="111" t="n">
        <v>3</v>
      </c>
      <c r="AT55" s="111" t="n">
        <v>155</v>
      </c>
      <c r="AU55" s="111" t="n">
        <v>2091</v>
      </c>
      <c r="AV55" s="112" t="n">
        <v>25.19</v>
      </c>
    </row>
    <row r="56" ht="16.5" customHeight="1">
      <c r="A56" s="113" t="n">
        <v>45515</v>
      </c>
      <c r="B56" s="111" t="n">
        <v>2943</v>
      </c>
      <c r="C56" s="111" t="n">
        <v>11162</v>
      </c>
      <c r="D56" s="111" t="n">
        <v>6065</v>
      </c>
      <c r="E56" s="110" t="n">
        <v>0.5434</v>
      </c>
      <c r="F56" s="111" t="n">
        <v>353</v>
      </c>
      <c r="G56" s="110" t="n">
        <v>0.0582</v>
      </c>
      <c r="H56" s="111" t="n">
        <v>283</v>
      </c>
      <c r="I56" s="110" t="n">
        <v>0.8017</v>
      </c>
      <c r="J56" s="111" t="n">
        <v>201</v>
      </c>
      <c r="K56" s="110" t="n">
        <v>0.0683</v>
      </c>
      <c r="L56" s="110" t="n">
        <v>0.7102</v>
      </c>
      <c r="M56" s="111" t="n">
        <v>34</v>
      </c>
      <c r="N56" s="110" t="n">
        <v>0.1692</v>
      </c>
      <c r="O56" s="111" t="n">
        <v>860</v>
      </c>
      <c r="P56" s="112" t="n">
        <v>4.28</v>
      </c>
      <c r="Q56" s="112" t="n">
        <v>25.29</v>
      </c>
      <c r="R56" s="111" t="n">
        <v>619</v>
      </c>
      <c r="S56" s="111" t="n">
        <v>76</v>
      </c>
      <c r="T56" s="110" t="n">
        <v>0.1228</v>
      </c>
      <c r="U56" s="111" t="n">
        <v>2170</v>
      </c>
      <c r="V56" s="112" t="n">
        <v>3.51</v>
      </c>
      <c r="W56" s="112" t="n">
        <v>28.55</v>
      </c>
      <c r="X56" s="111" t="n">
        <v>28</v>
      </c>
      <c r="Y56" s="110" t="n">
        <v>0.3684</v>
      </c>
      <c r="Z56" s="111" t="n">
        <v>1145</v>
      </c>
      <c r="AA56" s="110" t="n">
        <v>0.5276</v>
      </c>
      <c r="AB56" s="111" t="n">
        <v>31</v>
      </c>
      <c r="AC56" s="110" t="n">
        <v>0.4079</v>
      </c>
      <c r="AD56" s="111" t="n">
        <v>1130</v>
      </c>
      <c r="AE56" s="111" t="n">
        <v>36.45</v>
      </c>
      <c r="AF56" s="111" t="n">
        <v>46</v>
      </c>
      <c r="AG56" s="110" t="n">
        <v>0.2289</v>
      </c>
      <c r="AH56" s="111" t="n">
        <v>1981</v>
      </c>
      <c r="AI56" s="112" t="n">
        <v>9.86</v>
      </c>
      <c r="AJ56" s="112" t="n">
        <v>43.07</v>
      </c>
      <c r="AK56" s="111" t="n">
        <v>8</v>
      </c>
      <c r="AL56" s="110" t="n">
        <v>0.1739</v>
      </c>
      <c r="AM56" s="111" t="n">
        <v>700</v>
      </c>
      <c r="AN56" s="110" t="n">
        <v>0.004</v>
      </c>
      <c r="AO56" s="111" t="n">
        <v>137</v>
      </c>
      <c r="AP56" s="110" t="n">
        <v>0.0123</v>
      </c>
      <c r="AQ56" s="111" t="n">
        <v>73</v>
      </c>
      <c r="AR56" s="110" t="n">
        <v>0.5328</v>
      </c>
      <c r="AS56" s="111" t="n">
        <v>3</v>
      </c>
      <c r="AT56" s="111" t="n">
        <v>151</v>
      </c>
      <c r="AU56" s="111" t="n">
        <v>874</v>
      </c>
      <c r="AV56" s="112" t="n">
        <v>11.97</v>
      </c>
    </row>
    <row r="57" ht="16.5" customHeight="1">
      <c r="A57" s="113" t="n">
        <v>45514</v>
      </c>
      <c r="B57" s="111" t="n">
        <v>3679</v>
      </c>
      <c r="C57" s="111" t="n">
        <v>12130</v>
      </c>
      <c r="D57" s="111" t="n">
        <v>6700</v>
      </c>
      <c r="E57" s="110" t="n">
        <v>0.5523</v>
      </c>
      <c r="F57" s="111" t="n">
        <v>422</v>
      </c>
      <c r="G57" s="110" t="n">
        <v>0.063</v>
      </c>
      <c r="H57" s="111" t="n">
        <v>361</v>
      </c>
      <c r="I57" s="110" t="n">
        <v>0.8555</v>
      </c>
      <c r="J57" s="111" t="n">
        <v>242</v>
      </c>
      <c r="K57" s="110" t="n">
        <v>0.0658</v>
      </c>
      <c r="L57" s="110" t="n">
        <v>0.6704</v>
      </c>
      <c r="M57" s="111" t="n">
        <v>48</v>
      </c>
      <c r="N57" s="110" t="n">
        <v>0.1983</v>
      </c>
      <c r="O57" s="111" t="n">
        <v>1490</v>
      </c>
      <c r="P57" s="112" t="n">
        <v>6.16</v>
      </c>
      <c r="Q57" s="112" t="n">
        <v>31.04</v>
      </c>
      <c r="R57" s="111" t="n">
        <v>612</v>
      </c>
      <c r="S57" s="111" t="n">
        <v>92</v>
      </c>
      <c r="T57" s="110" t="n">
        <v>0.1503</v>
      </c>
      <c r="U57" s="111" t="n">
        <v>3785</v>
      </c>
      <c r="V57" s="112" t="n">
        <v>6.18</v>
      </c>
      <c r="W57" s="112" t="n">
        <v>41.14</v>
      </c>
      <c r="X57" s="111" t="n">
        <v>33</v>
      </c>
      <c r="Y57" s="110" t="n">
        <v>0.3587</v>
      </c>
      <c r="Z57" s="111" t="n">
        <v>1819</v>
      </c>
      <c r="AA57" s="110" t="n">
        <v>0.4806</v>
      </c>
      <c r="AB57" s="111" t="n">
        <v>40</v>
      </c>
      <c r="AC57" s="110" t="n">
        <v>0.4348</v>
      </c>
      <c r="AD57" s="111" t="n">
        <v>2465</v>
      </c>
      <c r="AE57" s="111" t="n">
        <v>61.63</v>
      </c>
      <c r="AF57" s="111" t="n">
        <v>62</v>
      </c>
      <c r="AG57" s="110" t="n">
        <v>0.2562</v>
      </c>
      <c r="AH57" s="111" t="n">
        <v>7280</v>
      </c>
      <c r="AI57" s="112" t="n">
        <v>30.08</v>
      </c>
      <c r="AJ57" s="112" t="n">
        <v>117.42</v>
      </c>
      <c r="AK57" s="111" t="n">
        <v>15</v>
      </c>
      <c r="AL57" s="110" t="n">
        <v>0.2419</v>
      </c>
      <c r="AM57" s="111" t="n">
        <v>3651</v>
      </c>
      <c r="AN57" s="110" t="n">
        <v>0.0021</v>
      </c>
      <c r="AO57" s="111" t="n">
        <v>198</v>
      </c>
      <c r="AP57" s="110" t="n">
        <v>0.0163</v>
      </c>
      <c r="AQ57" s="111" t="n">
        <v>87</v>
      </c>
      <c r="AR57" s="110" t="n">
        <v>0.4394</v>
      </c>
      <c r="AS57" s="111" t="n">
        <v>0</v>
      </c>
      <c r="AT57" s="111" t="n">
        <v>0</v>
      </c>
      <c r="AU57" s="111" t="n">
        <v>1966</v>
      </c>
      <c r="AV57" s="112" t="n">
        <v>22.6</v>
      </c>
    </row>
    <row r="58" ht="16.5" customHeight="1">
      <c r="A58" s="113" t="n">
        <v>45513</v>
      </c>
      <c r="B58" s="111" t="n">
        <v>4695</v>
      </c>
      <c r="C58" s="111" t="n">
        <v>12851</v>
      </c>
      <c r="D58" s="111" t="n">
        <v>7079</v>
      </c>
      <c r="E58" s="110" t="n">
        <v>0.5509</v>
      </c>
      <c r="F58" s="111" t="n">
        <v>372</v>
      </c>
      <c r="G58" s="110" t="n">
        <v>0.0525</v>
      </c>
      <c r="H58" s="111" t="n">
        <v>326</v>
      </c>
      <c r="I58" s="110" t="n">
        <v>0.8763</v>
      </c>
      <c r="J58" s="111" t="n">
        <v>209</v>
      </c>
      <c r="K58" s="110" t="n">
        <v>0.0445</v>
      </c>
      <c r="L58" s="110" t="n">
        <v>0.6411</v>
      </c>
      <c r="M58" s="111" t="n">
        <v>33</v>
      </c>
      <c r="N58" s="110" t="n">
        <v>0.1579</v>
      </c>
      <c r="O58" s="111" t="n">
        <v>980</v>
      </c>
      <c r="P58" s="112" t="n">
        <v>4.69</v>
      </c>
      <c r="Q58" s="112" t="n">
        <v>29.7</v>
      </c>
      <c r="R58" s="111" t="n">
        <v>580</v>
      </c>
      <c r="S58" s="111" t="n">
        <v>80</v>
      </c>
      <c r="T58" s="110" t="n">
        <v>0.1379</v>
      </c>
      <c r="U58" s="111" t="n">
        <v>2200</v>
      </c>
      <c r="V58" s="112" t="n">
        <v>3.79</v>
      </c>
      <c r="W58" s="112" t="n">
        <v>27.5</v>
      </c>
      <c r="X58" s="111" t="n">
        <v>22</v>
      </c>
      <c r="Y58" s="110" t="n">
        <v>0.275</v>
      </c>
      <c r="Z58" s="111" t="n">
        <v>762</v>
      </c>
      <c r="AA58" s="110" t="n">
        <v>0.3464</v>
      </c>
      <c r="AB58" s="111" t="n">
        <v>35</v>
      </c>
      <c r="AC58" s="110" t="n">
        <v>0.4375</v>
      </c>
      <c r="AD58" s="111" t="n">
        <v>1090</v>
      </c>
      <c r="AE58" s="111" t="n">
        <v>31.14</v>
      </c>
      <c r="AF58" s="111" t="n">
        <v>46</v>
      </c>
      <c r="AG58" s="110" t="n">
        <v>0.2201</v>
      </c>
      <c r="AH58" s="111" t="n">
        <v>6080</v>
      </c>
      <c r="AI58" s="112" t="n">
        <v>29.09</v>
      </c>
      <c r="AJ58" s="112" t="n">
        <v>132.17</v>
      </c>
      <c r="AK58" s="111" t="n">
        <v>11</v>
      </c>
      <c r="AL58" s="110" t="n">
        <v>0.2391</v>
      </c>
      <c r="AM58" s="111" t="n">
        <v>3527</v>
      </c>
      <c r="AN58" s="110" t="n">
        <v>0.0018</v>
      </c>
      <c r="AO58" s="111" t="n">
        <v>163</v>
      </c>
      <c r="AP58" s="110" t="n">
        <v>0.0127</v>
      </c>
      <c r="AQ58" s="111" t="n">
        <v>74</v>
      </c>
      <c r="AR58" s="110" t="n">
        <v>0.454</v>
      </c>
      <c r="AS58" s="111" t="n">
        <v>3</v>
      </c>
      <c r="AT58" s="111" t="n">
        <v>152</v>
      </c>
      <c r="AU58" s="111" t="n">
        <v>1286</v>
      </c>
      <c r="AV58" s="112" t="n">
        <v>17.38</v>
      </c>
    </row>
    <row r="59" ht="16.5" customHeight="1">
      <c r="A59" s="113" t="n">
        <v>45512</v>
      </c>
      <c r="B59" s="111" t="n">
        <v>3864</v>
      </c>
      <c r="C59" s="111" t="n">
        <v>11672</v>
      </c>
      <c r="D59" s="111" t="n">
        <v>6463</v>
      </c>
      <c r="E59" s="110" t="n">
        <v>0.5537</v>
      </c>
      <c r="F59" s="111" t="n">
        <v>367</v>
      </c>
      <c r="G59" s="110" t="n">
        <v>0.0568</v>
      </c>
      <c r="H59" s="111" t="n">
        <v>301</v>
      </c>
      <c r="I59" s="110" t="n">
        <v>0.8202</v>
      </c>
      <c r="J59" s="111" t="n">
        <v>213</v>
      </c>
      <c r="K59" s="110" t="n">
        <v>0.0551</v>
      </c>
      <c r="L59" s="110" t="n">
        <v>0.7076</v>
      </c>
      <c r="M59" s="111" t="n">
        <v>39</v>
      </c>
      <c r="N59" s="110" t="n">
        <v>0.1831</v>
      </c>
      <c r="O59" s="111" t="n">
        <v>850</v>
      </c>
      <c r="P59" s="112" t="n">
        <v>3.99</v>
      </c>
      <c r="Q59" s="112" t="n">
        <v>21.79</v>
      </c>
      <c r="R59" s="111" t="n">
        <v>575</v>
      </c>
      <c r="S59" s="111" t="n">
        <v>83</v>
      </c>
      <c r="T59" s="110" t="n">
        <v>0.1443</v>
      </c>
      <c r="U59" s="111" t="n">
        <v>2430</v>
      </c>
      <c r="V59" s="112" t="n">
        <v>4.23</v>
      </c>
      <c r="W59" s="112" t="n">
        <v>29.28</v>
      </c>
      <c r="X59" s="111" t="n">
        <v>21</v>
      </c>
      <c r="Y59" s="110" t="n">
        <v>0.253</v>
      </c>
      <c r="Z59" s="111" t="n">
        <v>1063</v>
      </c>
      <c r="AA59" s="110" t="n">
        <v>0.4374</v>
      </c>
      <c r="AB59" s="111" t="n">
        <v>33</v>
      </c>
      <c r="AC59" s="110" t="n">
        <v>0.3976</v>
      </c>
      <c r="AD59" s="111" t="n">
        <v>1330</v>
      </c>
      <c r="AE59" s="111" t="n">
        <v>40.3</v>
      </c>
      <c r="AF59" s="111" t="n">
        <v>59</v>
      </c>
      <c r="AG59" s="110" t="n">
        <v>0.277</v>
      </c>
      <c r="AH59" s="111" t="n">
        <v>2315</v>
      </c>
      <c r="AI59" s="112" t="n">
        <v>10.87</v>
      </c>
      <c r="AJ59" s="112" t="n">
        <v>39.24</v>
      </c>
      <c r="AK59" s="111" t="n">
        <v>18</v>
      </c>
      <c r="AL59" s="110" t="n">
        <v>0.3051</v>
      </c>
      <c r="AM59" s="111" t="n">
        <v>1064</v>
      </c>
      <c r="AN59" s="110" t="n">
        <v>0.0078</v>
      </c>
      <c r="AO59" s="111" t="n">
        <v>159</v>
      </c>
      <c r="AP59" s="110" t="n">
        <v>0.0136</v>
      </c>
      <c r="AQ59" s="111" t="n">
        <v>81</v>
      </c>
      <c r="AR59" s="110" t="n">
        <v>0.5094</v>
      </c>
      <c r="AS59" s="111" t="n">
        <v>1</v>
      </c>
      <c r="AT59" s="111" t="n">
        <v>58</v>
      </c>
      <c r="AU59" s="111" t="n">
        <v>1309</v>
      </c>
      <c r="AV59" s="112" t="n">
        <v>16.16</v>
      </c>
    </row>
    <row r="60" ht="16.5" customHeight="1">
      <c r="A60" s="113" t="n">
        <v>45511</v>
      </c>
      <c r="B60" s="111" t="n">
        <v>3874</v>
      </c>
      <c r="C60" s="111" t="n">
        <v>11526</v>
      </c>
      <c r="D60" s="111" t="n">
        <v>6596</v>
      </c>
      <c r="E60" s="110" t="n">
        <v>0.5723</v>
      </c>
      <c r="F60" s="111" t="n">
        <v>355</v>
      </c>
      <c r="G60" s="110" t="n">
        <v>0.0538</v>
      </c>
      <c r="H60" s="111" t="n">
        <v>307</v>
      </c>
      <c r="I60" s="110" t="n">
        <v>0.8648</v>
      </c>
      <c r="J60" s="111" t="n">
        <v>229</v>
      </c>
      <c r="K60" s="110" t="n">
        <v>0.0591</v>
      </c>
      <c r="L60" s="110" t="n">
        <v>0.7459</v>
      </c>
      <c r="M60" s="111" t="n">
        <v>33</v>
      </c>
      <c r="N60" s="110" t="n">
        <v>0.1441</v>
      </c>
      <c r="O60" s="111" t="n">
        <v>1570</v>
      </c>
      <c r="P60" s="112" t="n">
        <v>6.86</v>
      </c>
      <c r="Q60" s="112" t="n">
        <v>47.58</v>
      </c>
      <c r="R60" s="111" t="n">
        <v>548</v>
      </c>
      <c r="S60" s="111" t="n">
        <v>86</v>
      </c>
      <c r="T60" s="110" t="n">
        <v>0.1569</v>
      </c>
      <c r="U60" s="111" t="n">
        <v>3150</v>
      </c>
      <c r="V60" s="112" t="n">
        <v>5.75</v>
      </c>
      <c r="W60" s="112" t="n">
        <v>36.63</v>
      </c>
      <c r="X60" s="111" t="n">
        <v>26</v>
      </c>
      <c r="Y60" s="110" t="n">
        <v>0.3023</v>
      </c>
      <c r="Z60" s="111" t="n">
        <v>1315</v>
      </c>
      <c r="AA60" s="110" t="n">
        <v>0.4175</v>
      </c>
      <c r="AB60" s="111" t="n">
        <v>31</v>
      </c>
      <c r="AC60" s="110" t="n">
        <v>0.3605</v>
      </c>
      <c r="AD60" s="111" t="n">
        <v>1870</v>
      </c>
      <c r="AE60" s="111" t="n">
        <v>60.32</v>
      </c>
      <c r="AF60" s="111" t="n">
        <v>51</v>
      </c>
      <c r="AG60" s="110" t="n">
        <v>0.2227</v>
      </c>
      <c r="AH60" s="111" t="n">
        <v>3495</v>
      </c>
      <c r="AI60" s="112" t="n">
        <v>15.26</v>
      </c>
      <c r="AJ60" s="112" t="n">
        <v>68.53</v>
      </c>
      <c r="AK60" s="111" t="n">
        <v>13</v>
      </c>
      <c r="AL60" s="110" t="n">
        <v>0.2549</v>
      </c>
      <c r="AM60" s="111" t="n">
        <v>1559</v>
      </c>
      <c r="AN60" s="110" t="n">
        <v>0.0037</v>
      </c>
      <c r="AO60" s="111" t="n">
        <v>162</v>
      </c>
      <c r="AP60" s="110" t="n">
        <v>0.0141</v>
      </c>
      <c r="AQ60" s="111" t="n">
        <v>87</v>
      </c>
      <c r="AR60" s="110" t="n">
        <v>0.537</v>
      </c>
      <c r="AS60" s="111" t="n">
        <v>3</v>
      </c>
      <c r="AT60" s="111" t="n">
        <v>152</v>
      </c>
      <c r="AU60" s="111" t="n">
        <v>1683</v>
      </c>
      <c r="AV60" s="112" t="n">
        <v>19.34</v>
      </c>
    </row>
    <row r="61" ht="16.5" customHeight="1">
      <c r="A61" s="113" t="n">
        <v>45510</v>
      </c>
      <c r="B61" s="111" t="n">
        <v>3706</v>
      </c>
      <c r="C61" s="111" t="n">
        <v>11083</v>
      </c>
      <c r="D61" s="111" t="n">
        <v>6557</v>
      </c>
      <c r="E61" s="110" t="n">
        <v>0.5916</v>
      </c>
      <c r="F61" s="111" t="n">
        <v>377</v>
      </c>
      <c r="G61" s="110" t="n">
        <v>0.0575</v>
      </c>
      <c r="H61" s="111" t="n">
        <v>311</v>
      </c>
      <c r="I61" s="110" t="n">
        <v>0.8249</v>
      </c>
      <c r="J61" s="111" t="n">
        <v>246</v>
      </c>
      <c r="K61" s="110" t="n">
        <v>0.0664</v>
      </c>
      <c r="L61" s="110" t="n">
        <v>0.791</v>
      </c>
      <c r="M61" s="111" t="n">
        <v>32</v>
      </c>
      <c r="N61" s="110" t="n">
        <v>0.1301</v>
      </c>
      <c r="O61" s="111" t="n">
        <v>840</v>
      </c>
      <c r="P61" s="112" t="n">
        <v>3.41</v>
      </c>
      <c r="Q61" s="112" t="n">
        <v>26.25</v>
      </c>
      <c r="R61" s="111" t="n">
        <v>518</v>
      </c>
      <c r="S61" s="111" t="n">
        <v>94</v>
      </c>
      <c r="T61" s="110" t="n">
        <v>0.1815</v>
      </c>
      <c r="U61" s="111" t="n">
        <v>2960</v>
      </c>
      <c r="V61" s="112" t="n">
        <v>5.71</v>
      </c>
      <c r="W61" s="112" t="n">
        <v>31.49</v>
      </c>
      <c r="X61" s="111" t="n">
        <v>26</v>
      </c>
      <c r="Y61" s="110" t="n">
        <v>0.2766</v>
      </c>
      <c r="Z61" s="111" t="n">
        <v>1356</v>
      </c>
      <c r="AA61" s="110" t="n">
        <v>0.4581</v>
      </c>
      <c r="AB61" s="111" t="n">
        <v>43</v>
      </c>
      <c r="AC61" s="110" t="n">
        <v>0.4574</v>
      </c>
      <c r="AD61" s="111" t="n">
        <v>1650</v>
      </c>
      <c r="AE61" s="111" t="n">
        <v>38.37</v>
      </c>
      <c r="AF61" s="111" t="n">
        <v>48</v>
      </c>
      <c r="AG61" s="110" t="n">
        <v>0.1951</v>
      </c>
      <c r="AH61" s="111" t="n">
        <v>1660</v>
      </c>
      <c r="AI61" s="112" t="n">
        <v>6.75</v>
      </c>
      <c r="AJ61" s="112" t="n">
        <v>34.58</v>
      </c>
      <c r="AK61" s="111" t="n">
        <v>16</v>
      </c>
      <c r="AL61" s="110" t="n">
        <v>0.3333</v>
      </c>
      <c r="AM61" s="111" t="n">
        <v>701</v>
      </c>
      <c r="AN61" s="110" t="n">
        <v>0.0096</v>
      </c>
      <c r="AO61" s="111" t="n">
        <v>159</v>
      </c>
      <c r="AP61" s="110" t="n">
        <v>0.0143</v>
      </c>
      <c r="AQ61" s="111" t="n">
        <v>88</v>
      </c>
      <c r="AR61" s="110" t="n">
        <v>0.5535</v>
      </c>
      <c r="AS61" s="111" t="n">
        <v>1</v>
      </c>
      <c r="AT61" s="111" t="n">
        <v>50</v>
      </c>
      <c r="AU61" s="111" t="n">
        <v>1554</v>
      </c>
      <c r="AV61" s="112" t="n">
        <v>17.66</v>
      </c>
    </row>
    <row r="62" ht="16.5" customHeight="1">
      <c r="A62" s="113" t="n">
        <v>45509</v>
      </c>
      <c r="B62" s="111" t="n">
        <v>3993</v>
      </c>
      <c r="C62" s="111" t="n">
        <v>10928</v>
      </c>
      <c r="D62" s="111" t="n">
        <v>7001</v>
      </c>
      <c r="E62" s="110" t="n">
        <v>0.6406</v>
      </c>
      <c r="F62" s="111" t="n">
        <v>421</v>
      </c>
      <c r="G62" s="110" t="n">
        <v>0.0601</v>
      </c>
      <c r="H62" s="111" t="n">
        <v>347</v>
      </c>
      <c r="I62" s="110" t="n">
        <v>0.8242</v>
      </c>
      <c r="J62" s="111" t="n">
        <v>229</v>
      </c>
      <c r="K62" s="110" t="n">
        <v>0.0574</v>
      </c>
      <c r="L62" s="110" t="n">
        <v>0.6599</v>
      </c>
      <c r="M62" s="111" t="n">
        <v>34</v>
      </c>
      <c r="N62" s="110" t="n">
        <v>0.1485</v>
      </c>
      <c r="O62" s="111" t="n">
        <v>830</v>
      </c>
      <c r="P62" s="112" t="n">
        <v>3.62</v>
      </c>
      <c r="Q62" s="112" t="n">
        <v>24.41</v>
      </c>
      <c r="R62" s="111" t="n">
        <v>478</v>
      </c>
      <c r="S62" s="111" t="n">
        <v>64</v>
      </c>
      <c r="T62" s="110" t="n">
        <v>0.1339</v>
      </c>
      <c r="U62" s="111" t="n">
        <v>1710</v>
      </c>
      <c r="V62" s="112" t="n">
        <v>3.58</v>
      </c>
      <c r="W62" s="112" t="n">
        <v>26.72</v>
      </c>
      <c r="X62" s="111" t="n">
        <v>14</v>
      </c>
      <c r="Y62" s="110" t="n">
        <v>0.2188</v>
      </c>
      <c r="Z62" s="111" t="n">
        <v>535</v>
      </c>
      <c r="AA62" s="110" t="n">
        <v>0.3129</v>
      </c>
      <c r="AB62" s="111" t="n">
        <v>21</v>
      </c>
      <c r="AC62" s="110" t="n">
        <v>0.3281</v>
      </c>
      <c r="AD62" s="111" t="n">
        <v>700</v>
      </c>
      <c r="AE62" s="111" t="n">
        <v>33.33</v>
      </c>
      <c r="AF62" s="111" t="n">
        <v>57</v>
      </c>
      <c r="AG62" s="110" t="n">
        <v>0.2489</v>
      </c>
      <c r="AH62" s="111" t="n">
        <v>2110</v>
      </c>
      <c r="AI62" s="112" t="n">
        <v>9.21</v>
      </c>
      <c r="AJ62" s="112" t="n">
        <v>37.02</v>
      </c>
      <c r="AK62" s="111" t="n">
        <v>16</v>
      </c>
      <c r="AL62" s="110" t="n">
        <v>0.2807</v>
      </c>
      <c r="AM62" s="111" t="n">
        <v>503</v>
      </c>
      <c r="AN62" s="110" t="n">
        <v>0.0076</v>
      </c>
      <c r="AO62" s="111" t="n">
        <v>161</v>
      </c>
      <c r="AP62" s="110" t="n">
        <v>0.0147</v>
      </c>
      <c r="AQ62" s="111" t="n">
        <v>63</v>
      </c>
      <c r="AR62" s="110" t="n">
        <v>0.3913</v>
      </c>
      <c r="AS62" s="111" t="n">
        <v>1</v>
      </c>
      <c r="AT62" s="111" t="n">
        <v>52</v>
      </c>
      <c r="AU62" s="111" t="n">
        <v>1123</v>
      </c>
      <c r="AV62" s="112" t="n">
        <v>17.83</v>
      </c>
    </row>
    <row r="63" ht="16.5" customHeight="1">
      <c r="A63" s="113" t="n">
        <v>45508</v>
      </c>
      <c r="B63" s="111" t="n">
        <v>3545</v>
      </c>
      <c r="C63" s="111" t="n">
        <v>10069</v>
      </c>
      <c r="D63" s="111" t="n">
        <v>6238</v>
      </c>
      <c r="E63" s="110" t="n">
        <v>0.6195</v>
      </c>
      <c r="F63" s="111" t="n">
        <v>349</v>
      </c>
      <c r="G63" s="110" t="n">
        <v>0.0559</v>
      </c>
      <c r="H63" s="111" t="n">
        <v>278</v>
      </c>
      <c r="I63" s="110" t="n">
        <v>0.7966</v>
      </c>
      <c r="J63" s="111" t="n">
        <v>186</v>
      </c>
      <c r="K63" s="110" t="n">
        <v>0.0525</v>
      </c>
      <c r="L63" s="110" t="n">
        <v>0.6691</v>
      </c>
      <c r="M63" s="111" t="n">
        <v>21</v>
      </c>
      <c r="N63" s="110" t="n">
        <v>0.1129</v>
      </c>
      <c r="O63" s="111" t="n">
        <v>440</v>
      </c>
      <c r="P63" s="112" t="n">
        <v>2.37</v>
      </c>
      <c r="Q63" s="112" t="n">
        <v>20.95</v>
      </c>
      <c r="R63" s="111" t="n">
        <v>418</v>
      </c>
      <c r="S63" s="111" t="n">
        <v>59</v>
      </c>
      <c r="T63" s="110" t="n">
        <v>0.1411</v>
      </c>
      <c r="U63" s="111" t="n">
        <v>2070</v>
      </c>
      <c r="V63" s="112" t="n">
        <v>4.95</v>
      </c>
      <c r="W63" s="112" t="n">
        <v>35.08</v>
      </c>
      <c r="X63" s="111" t="n">
        <v>16</v>
      </c>
      <c r="Y63" s="110" t="n">
        <v>0.2712</v>
      </c>
      <c r="Z63" s="111" t="n">
        <v>1102</v>
      </c>
      <c r="AA63" s="110" t="n">
        <v>0.5324</v>
      </c>
      <c r="AB63" s="111" t="n">
        <v>30</v>
      </c>
      <c r="AC63" s="110" t="n">
        <v>0.5085</v>
      </c>
      <c r="AD63" s="111" t="n">
        <v>1400</v>
      </c>
      <c r="AE63" s="111" t="n">
        <v>46.67</v>
      </c>
      <c r="AF63" s="111" t="n">
        <v>39</v>
      </c>
      <c r="AG63" s="110" t="n">
        <v>0.2097</v>
      </c>
      <c r="AH63" s="111" t="n">
        <v>1360</v>
      </c>
      <c r="AI63" s="112" t="n">
        <v>7.31</v>
      </c>
      <c r="AJ63" s="112" t="n">
        <v>34.87</v>
      </c>
      <c r="AK63" s="111" t="n">
        <v>9</v>
      </c>
      <c r="AL63" s="110" t="n">
        <v>0.2308</v>
      </c>
      <c r="AM63" s="111" t="n">
        <v>280</v>
      </c>
      <c r="AN63" s="110" t="n">
        <v>0.0066</v>
      </c>
      <c r="AO63" s="111" t="n">
        <v>140</v>
      </c>
      <c r="AP63" s="110" t="n">
        <v>0.0139</v>
      </c>
      <c r="AQ63" s="111" t="n">
        <v>57</v>
      </c>
      <c r="AR63" s="110" t="n">
        <v>0.4071</v>
      </c>
      <c r="AS63" s="111" t="n">
        <v>0</v>
      </c>
      <c r="AT63" s="111" t="n">
        <v>0</v>
      </c>
      <c r="AU63" s="111" t="n">
        <v>968</v>
      </c>
      <c r="AV63" s="112" t="n">
        <v>16.98</v>
      </c>
    </row>
    <row r="64" ht="16.5" customHeight="1">
      <c r="A64" s="113" t="n">
        <v>45507</v>
      </c>
      <c r="B64" s="111" t="n">
        <v>3358</v>
      </c>
      <c r="C64" s="111" t="n">
        <v>9676</v>
      </c>
      <c r="D64" s="111" t="n">
        <v>5911</v>
      </c>
      <c r="E64" s="110" t="n">
        <v>0.6109</v>
      </c>
      <c r="F64" s="111" t="n">
        <v>341</v>
      </c>
      <c r="G64" s="110" t="n">
        <v>0.0577</v>
      </c>
      <c r="H64" s="111" t="n">
        <v>278</v>
      </c>
      <c r="I64" s="110" t="n">
        <v>0.8152</v>
      </c>
      <c r="J64" s="111" t="n">
        <v>163</v>
      </c>
      <c r="K64" s="110" t="n">
        <v>0.0485</v>
      </c>
      <c r="L64" s="110" t="n">
        <v>0.5863</v>
      </c>
      <c r="M64" s="111" t="n">
        <v>31</v>
      </c>
      <c r="N64" s="110" t="n">
        <v>0.1902</v>
      </c>
      <c r="O64" s="111" t="n">
        <v>1230</v>
      </c>
      <c r="P64" s="112" t="n">
        <v>7.55</v>
      </c>
      <c r="Q64" s="112" t="n">
        <v>39.68</v>
      </c>
      <c r="R64" s="111" t="n">
        <v>362</v>
      </c>
      <c r="S64" s="111" t="n">
        <v>62</v>
      </c>
      <c r="T64" s="110" t="n">
        <v>0.1713</v>
      </c>
      <c r="U64" s="111" t="n">
        <v>2160</v>
      </c>
      <c r="V64" s="112" t="n">
        <v>5.97</v>
      </c>
      <c r="W64" s="112" t="n">
        <v>34.84</v>
      </c>
      <c r="X64" s="111" t="n">
        <v>15</v>
      </c>
      <c r="Y64" s="110" t="n">
        <v>0.2419</v>
      </c>
      <c r="Z64" s="111" t="n">
        <v>568</v>
      </c>
      <c r="AA64" s="110" t="n">
        <v>0.263</v>
      </c>
      <c r="AB64" s="111" t="n">
        <v>24</v>
      </c>
      <c r="AC64" s="110" t="n">
        <v>0.3871</v>
      </c>
      <c r="AD64" s="111" t="n">
        <v>1140</v>
      </c>
      <c r="AE64" s="111" t="n">
        <v>47.5</v>
      </c>
      <c r="AF64" s="111" t="n">
        <v>45</v>
      </c>
      <c r="AG64" s="110" t="n">
        <v>0.2761</v>
      </c>
      <c r="AH64" s="111" t="n">
        <v>3050</v>
      </c>
      <c r="AI64" s="112" t="n">
        <v>18.71</v>
      </c>
      <c r="AJ64" s="112" t="n">
        <v>67.78</v>
      </c>
      <c r="AK64" s="111" t="n">
        <v>13</v>
      </c>
      <c r="AL64" s="110" t="n">
        <v>0.2889</v>
      </c>
      <c r="AM64" s="111" t="n">
        <v>1421</v>
      </c>
      <c r="AN64" s="110" t="n">
        <v>0.0043</v>
      </c>
      <c r="AO64" s="111" t="n">
        <v>124</v>
      </c>
      <c r="AP64" s="110" t="n">
        <v>0.0128</v>
      </c>
      <c r="AQ64" s="111" t="n">
        <v>56</v>
      </c>
      <c r="AR64" s="110" t="n">
        <v>0.4516</v>
      </c>
      <c r="AS64" s="111" t="n">
        <v>0</v>
      </c>
      <c r="AT64" s="111" t="n">
        <v>0</v>
      </c>
      <c r="AU64" s="111" t="n">
        <v>1592</v>
      </c>
      <c r="AV64" s="112" t="n">
        <v>28.43</v>
      </c>
    </row>
    <row r="65" ht="16.5" customHeight="1">
      <c r="A65" s="113" t="n">
        <v>45506</v>
      </c>
      <c r="B65" s="111" t="n">
        <v>3440</v>
      </c>
      <c r="C65" s="111" t="n">
        <v>9836</v>
      </c>
      <c r="D65" s="111" t="n">
        <v>5938</v>
      </c>
      <c r="E65" s="110" t="n">
        <v>0.6037</v>
      </c>
      <c r="F65" s="111" t="n">
        <v>319</v>
      </c>
      <c r="G65" s="110" t="n">
        <v>0.0537</v>
      </c>
      <c r="H65" s="111" t="n">
        <v>251</v>
      </c>
      <c r="I65" s="110" t="n">
        <v>0.7868</v>
      </c>
      <c r="J65" s="111" t="n">
        <v>158</v>
      </c>
      <c r="K65" s="110" t="n">
        <v>0.0459</v>
      </c>
      <c r="L65" s="110" t="n">
        <v>0.6295</v>
      </c>
      <c r="M65" s="111" t="n">
        <v>16</v>
      </c>
      <c r="N65" s="110" t="n">
        <v>0.1013</v>
      </c>
      <c r="O65" s="111" t="n">
        <v>370</v>
      </c>
      <c r="P65" s="112" t="n">
        <v>2.34</v>
      </c>
      <c r="Q65" s="112" t="n">
        <v>23.13</v>
      </c>
      <c r="R65" s="111" t="n">
        <v>364</v>
      </c>
      <c r="S65" s="111" t="n">
        <v>52</v>
      </c>
      <c r="T65" s="110" t="n">
        <v>0.1429</v>
      </c>
      <c r="U65" s="111" t="n">
        <v>1490</v>
      </c>
      <c r="V65" s="112" t="n">
        <v>4.09</v>
      </c>
      <c r="W65" s="112" t="n">
        <v>28.65</v>
      </c>
      <c r="X65" s="111" t="n">
        <v>7</v>
      </c>
      <c r="Y65" s="110" t="n">
        <v>0.1346</v>
      </c>
      <c r="Z65" s="111" t="n">
        <v>784</v>
      </c>
      <c r="AA65" s="110" t="n">
        <v>0.5262</v>
      </c>
      <c r="AB65" s="111" t="n">
        <v>22</v>
      </c>
      <c r="AC65" s="110" t="n">
        <v>0.4231</v>
      </c>
      <c r="AD65" s="111" t="n">
        <v>800</v>
      </c>
      <c r="AE65" s="111" t="n">
        <v>36.36</v>
      </c>
      <c r="AF65" s="111" t="n">
        <v>37</v>
      </c>
      <c r="AG65" s="110" t="n">
        <v>0.2342</v>
      </c>
      <c r="AH65" s="111" t="n">
        <v>3390</v>
      </c>
      <c r="AI65" s="112" t="n">
        <v>21.46</v>
      </c>
      <c r="AJ65" s="112" t="n">
        <v>91.62</v>
      </c>
      <c r="AK65" s="111" t="n">
        <v>17</v>
      </c>
      <c r="AL65" s="110" t="n">
        <v>0.4595</v>
      </c>
      <c r="AM65" s="111" t="n">
        <v>2385</v>
      </c>
      <c r="AN65" s="110" t="n">
        <v>0.005</v>
      </c>
      <c r="AO65" s="111" t="n">
        <v>120</v>
      </c>
      <c r="AP65" s="110" t="n">
        <v>0.0122</v>
      </c>
      <c r="AQ65" s="111" t="n">
        <v>54</v>
      </c>
      <c r="AR65" s="110" t="n">
        <v>0.45</v>
      </c>
      <c r="AS65" s="111" t="n">
        <v>1</v>
      </c>
      <c r="AT65" s="111" t="n">
        <v>52</v>
      </c>
      <c r="AU65" s="111" t="n">
        <v>654</v>
      </c>
      <c r="AV65" s="112" t="n">
        <v>12.11</v>
      </c>
    </row>
    <row r="66" ht="16.5" customHeight="1">
      <c r="A66" s="113" t="n">
        <v>45505</v>
      </c>
      <c r="B66" s="111" t="n">
        <v>3501</v>
      </c>
      <c r="C66" s="111" t="n">
        <v>9708</v>
      </c>
      <c r="D66" s="111" t="n">
        <v>5870</v>
      </c>
      <c r="E66" s="110" t="n">
        <v>0.6047</v>
      </c>
      <c r="F66" s="111" t="n">
        <v>319</v>
      </c>
      <c r="G66" s="110" t="n">
        <v>0.0543</v>
      </c>
      <c r="H66" s="111" t="n">
        <v>277</v>
      </c>
      <c r="I66" s="110" t="n">
        <v>0.8683</v>
      </c>
      <c r="J66" s="111" t="n">
        <v>181</v>
      </c>
      <c r="K66" s="110" t="n">
        <v>0.0517</v>
      </c>
      <c r="L66" s="110" t="n">
        <v>0.6534</v>
      </c>
      <c r="M66" s="111" t="n">
        <v>21</v>
      </c>
      <c r="N66" s="110" t="n">
        <v>0.116</v>
      </c>
      <c r="O66" s="111" t="n">
        <v>460</v>
      </c>
      <c r="P66" s="112" t="n">
        <v>2.54</v>
      </c>
      <c r="Q66" s="112" t="n">
        <v>21.9</v>
      </c>
      <c r="R66" s="111" t="n">
        <v>380</v>
      </c>
      <c r="S66" s="111" t="n">
        <v>44</v>
      </c>
      <c r="T66" s="110" t="n">
        <v>0.1158</v>
      </c>
      <c r="U66" s="111" t="n">
        <v>1520</v>
      </c>
      <c r="V66" s="112" t="n">
        <v>4</v>
      </c>
      <c r="W66" s="112" t="n">
        <v>34.55</v>
      </c>
      <c r="X66" s="111" t="n">
        <v>13</v>
      </c>
      <c r="Y66" s="110" t="n">
        <v>0.2955</v>
      </c>
      <c r="Z66" s="111" t="n">
        <v>776</v>
      </c>
      <c r="AA66" s="110" t="n">
        <v>0.5105</v>
      </c>
      <c r="AB66" s="111" t="n">
        <v>13</v>
      </c>
      <c r="AC66" s="110" t="n">
        <v>0.2955</v>
      </c>
      <c r="AD66" s="111" t="n">
        <v>840</v>
      </c>
      <c r="AE66" s="111" t="n">
        <v>64.62</v>
      </c>
      <c r="AF66" s="111" t="n">
        <v>36</v>
      </c>
      <c r="AG66" s="110" t="n">
        <v>0.1989</v>
      </c>
      <c r="AH66" s="111" t="n">
        <v>1360</v>
      </c>
      <c r="AI66" s="112" t="n">
        <v>7.51</v>
      </c>
      <c r="AJ66" s="112" t="n">
        <v>37.78</v>
      </c>
      <c r="AK66" s="111" t="n">
        <v>12</v>
      </c>
      <c r="AL66" s="110" t="n">
        <v>0.3333</v>
      </c>
      <c r="AM66" s="111" t="n">
        <v>304</v>
      </c>
      <c r="AN66" s="110" t="n">
        <v>0.0088</v>
      </c>
      <c r="AO66" s="111" t="n">
        <v>146</v>
      </c>
      <c r="AP66" s="110" t="n">
        <v>0.015</v>
      </c>
      <c r="AQ66" s="111" t="n">
        <v>46</v>
      </c>
      <c r="AR66" s="110" t="n">
        <v>0.3151</v>
      </c>
      <c r="AS66" s="111" t="n">
        <v>0</v>
      </c>
      <c r="AT66" s="111" t="n">
        <v>0</v>
      </c>
      <c r="AU66" s="111" t="n">
        <v>744</v>
      </c>
      <c r="AV66" s="112" t="n">
        <v>16.17</v>
      </c>
    </row>
    <row r="67" ht="16.5" customHeight="1">
      <c r="A67" s="113" t="n">
        <v>45504</v>
      </c>
      <c r="B67" s="111" t="n">
        <v>4961</v>
      </c>
      <c r="C67" s="111" t="n">
        <v>11038</v>
      </c>
      <c r="D67" s="111" t="n">
        <v>5878</v>
      </c>
      <c r="E67" s="110" t="n">
        <v>0.5325</v>
      </c>
      <c r="F67" s="111" t="n">
        <v>320</v>
      </c>
      <c r="G67" s="110" t="n">
        <v>0.0544</v>
      </c>
      <c r="H67" s="111" t="n">
        <v>263</v>
      </c>
      <c r="I67" s="110" t="n">
        <v>0.8219</v>
      </c>
      <c r="J67" s="111" t="n">
        <v>164</v>
      </c>
      <c r="K67" s="110" t="n">
        <v>0.0331</v>
      </c>
      <c r="L67" s="110" t="n">
        <v>0.6236</v>
      </c>
      <c r="M67" s="111" t="n">
        <v>14</v>
      </c>
      <c r="N67" s="110" t="n">
        <v>0.0854</v>
      </c>
      <c r="O67" s="111" t="n">
        <v>310</v>
      </c>
      <c r="P67" s="112" t="n">
        <v>1.89</v>
      </c>
      <c r="Q67" s="112" t="n">
        <v>22.14</v>
      </c>
      <c r="R67" s="111" t="n">
        <v>341</v>
      </c>
      <c r="S67" s="111" t="n">
        <v>35</v>
      </c>
      <c r="T67" s="110" t="n">
        <v>0.1026</v>
      </c>
      <c r="U67" s="111" t="n">
        <v>1230</v>
      </c>
      <c r="V67" s="112" t="n">
        <v>3.61</v>
      </c>
      <c r="W67" s="112" t="n">
        <v>35.14</v>
      </c>
      <c r="X67" s="111" t="n">
        <v>11</v>
      </c>
      <c r="Y67" s="110" t="n">
        <v>0.3143</v>
      </c>
      <c r="Z67" s="111" t="n">
        <v>514</v>
      </c>
      <c r="AA67" s="110" t="n">
        <v>0.4179</v>
      </c>
      <c r="AB67" s="111" t="n">
        <v>14</v>
      </c>
      <c r="AC67" s="110" t="n">
        <v>0.4</v>
      </c>
      <c r="AD67" s="111" t="n">
        <v>740</v>
      </c>
      <c r="AE67" s="111" t="n">
        <v>52.86</v>
      </c>
      <c r="AF67" s="111" t="n">
        <v>31</v>
      </c>
      <c r="AG67" s="110" t="n">
        <v>0.189</v>
      </c>
      <c r="AH67" s="111" t="n">
        <v>1360</v>
      </c>
      <c r="AI67" s="112" t="n">
        <v>8.29</v>
      </c>
      <c r="AJ67" s="112" t="n">
        <v>43.87</v>
      </c>
      <c r="AK67" s="111" t="n">
        <v>9</v>
      </c>
      <c r="AL67" s="110" t="n">
        <v>0.2903</v>
      </c>
      <c r="AM67" s="111" t="n">
        <v>512</v>
      </c>
      <c r="AN67" s="110" t="n">
        <v>0.0066</v>
      </c>
      <c r="AO67" s="111" t="n">
        <v>118</v>
      </c>
      <c r="AP67" s="110" t="n">
        <v>0.0107</v>
      </c>
      <c r="AQ67" s="111" t="n">
        <v>40</v>
      </c>
      <c r="AR67" s="110" t="n">
        <v>0.339</v>
      </c>
      <c r="AS67" s="111" t="n">
        <v>0</v>
      </c>
      <c r="AT67" s="111" t="n">
        <v>0</v>
      </c>
      <c r="AU67" s="111" t="n">
        <v>716</v>
      </c>
      <c r="AV67" s="112" t="n">
        <v>17.9</v>
      </c>
    </row>
    <row r="68" ht="16.5" customHeight="1">
      <c r="A68" s="113" t="n">
        <v>45503</v>
      </c>
      <c r="B68" s="111" t="n">
        <v>3447</v>
      </c>
      <c r="C68" s="111" t="n">
        <v>9358</v>
      </c>
      <c r="D68" s="111" t="n">
        <v>5751</v>
      </c>
      <c r="E68" s="110" t="n">
        <v>0.6146</v>
      </c>
      <c r="F68" s="111" t="n">
        <v>312</v>
      </c>
      <c r="G68" s="110" t="n">
        <v>0.0543</v>
      </c>
      <c r="H68" s="111" t="n">
        <v>242</v>
      </c>
      <c r="I68" s="110" t="n">
        <v>0.7756</v>
      </c>
      <c r="J68" s="111" t="n">
        <v>173</v>
      </c>
      <c r="K68" s="110" t="n">
        <v>0.0502</v>
      </c>
      <c r="L68" s="110" t="n">
        <v>0.7149</v>
      </c>
      <c r="M68" s="111" t="n">
        <v>21</v>
      </c>
      <c r="N68" s="110" t="n">
        <v>0.1214</v>
      </c>
      <c r="O68" s="111" t="n">
        <v>530</v>
      </c>
      <c r="P68" s="112" t="n">
        <v>3.06</v>
      </c>
      <c r="Q68" s="112" t="n">
        <v>25.24</v>
      </c>
      <c r="R68" s="111" t="n">
        <v>336</v>
      </c>
      <c r="S68" s="111" t="n">
        <v>48</v>
      </c>
      <c r="T68" s="110" t="n">
        <v>0.1429</v>
      </c>
      <c r="U68" s="111" t="n">
        <v>1440</v>
      </c>
      <c r="V68" s="112" t="n">
        <v>4.29</v>
      </c>
      <c r="W68" s="112" t="n">
        <v>30</v>
      </c>
      <c r="X68" s="111" t="n">
        <v>9</v>
      </c>
      <c r="Y68" s="110" t="n">
        <v>0.1875</v>
      </c>
      <c r="Z68" s="111" t="n">
        <v>726</v>
      </c>
      <c r="AA68" s="110" t="n">
        <v>0.5042</v>
      </c>
      <c r="AB68" s="111" t="n">
        <v>19</v>
      </c>
      <c r="AC68" s="110" t="n">
        <v>0.3958</v>
      </c>
      <c r="AD68" s="111" t="n">
        <v>770</v>
      </c>
      <c r="AE68" s="111" t="n">
        <v>40.53</v>
      </c>
      <c r="AF68" s="111" t="n">
        <v>34</v>
      </c>
      <c r="AG68" s="110" t="n">
        <v>0.1965</v>
      </c>
      <c r="AH68" s="111" t="n">
        <v>2070</v>
      </c>
      <c r="AI68" s="112" t="n">
        <v>11.97</v>
      </c>
      <c r="AJ68" s="112" t="n">
        <v>60.88</v>
      </c>
      <c r="AK68" s="111" t="n">
        <v>9</v>
      </c>
      <c r="AL68" s="110" t="n">
        <v>0.2647</v>
      </c>
      <c r="AM68" s="111" t="n">
        <v>683</v>
      </c>
      <c r="AN68" s="110" t="n">
        <v>0.0043</v>
      </c>
      <c r="AO68" s="111" t="n">
        <v>108</v>
      </c>
      <c r="AP68" s="110" t="n">
        <v>0.0115</v>
      </c>
      <c r="AQ68" s="111" t="n">
        <v>47</v>
      </c>
      <c r="AR68" s="110" t="n">
        <v>0.4352</v>
      </c>
      <c r="AS68" s="111" t="n">
        <v>1</v>
      </c>
      <c r="AT68" s="111" t="n">
        <v>51</v>
      </c>
      <c r="AU68" s="111" t="n">
        <v>663</v>
      </c>
      <c r="AV68" s="112" t="n">
        <v>14.11</v>
      </c>
    </row>
    <row r="69" ht="16.5" customHeight="1">
      <c r="A69" s="113" t="n">
        <v>45502</v>
      </c>
      <c r="B69" s="111" t="n">
        <v>3061</v>
      </c>
      <c r="C69" s="111" t="n">
        <v>8772</v>
      </c>
      <c r="D69" s="111" t="n">
        <v>5471</v>
      </c>
      <c r="E69" s="110" t="n">
        <v>0.6237</v>
      </c>
      <c r="F69" s="111" t="n">
        <v>291</v>
      </c>
      <c r="G69" s="110" t="n">
        <v>0.0532</v>
      </c>
      <c r="H69" s="111" t="n">
        <v>242</v>
      </c>
      <c r="I69" s="110" t="n">
        <v>0.8316</v>
      </c>
      <c r="J69" s="111" t="n">
        <v>188</v>
      </c>
      <c r="K69" s="110" t="n">
        <v>0.0614</v>
      </c>
      <c r="L69" s="110" t="n">
        <v>0.7769</v>
      </c>
      <c r="M69" s="111" t="n">
        <v>17</v>
      </c>
      <c r="N69" s="110" t="n">
        <v>0.0904</v>
      </c>
      <c r="O69" s="111" t="n">
        <v>460</v>
      </c>
      <c r="P69" s="112" t="n">
        <v>2.45</v>
      </c>
      <c r="Q69" s="112" t="n">
        <v>27.06</v>
      </c>
      <c r="R69" s="111" t="n">
        <v>329</v>
      </c>
      <c r="S69" s="111" t="n">
        <v>36</v>
      </c>
      <c r="T69" s="110" t="n">
        <v>0.1094</v>
      </c>
      <c r="U69" s="111" t="n">
        <v>1000</v>
      </c>
      <c r="V69" s="112" t="n">
        <v>3.04</v>
      </c>
      <c r="W69" s="112" t="n">
        <v>27.78</v>
      </c>
      <c r="X69" s="111" t="n">
        <v>12</v>
      </c>
      <c r="Y69" s="110" t="n">
        <v>0.3333</v>
      </c>
      <c r="Z69" s="111" t="n">
        <v>439</v>
      </c>
      <c r="AA69" s="110" t="n">
        <v>0.439</v>
      </c>
      <c r="AB69" s="111" t="n">
        <v>12</v>
      </c>
      <c r="AC69" s="110" t="n">
        <v>0.3333</v>
      </c>
      <c r="AD69" s="111" t="n">
        <v>450</v>
      </c>
      <c r="AE69" s="111" t="n">
        <v>37.5</v>
      </c>
      <c r="AF69" s="111" t="n">
        <v>37</v>
      </c>
      <c r="AG69" s="110" t="n">
        <v>0.1968</v>
      </c>
      <c r="AH69" s="111" t="n">
        <v>1580</v>
      </c>
      <c r="AI69" s="112" t="n">
        <v>8.4</v>
      </c>
      <c r="AJ69" s="112" t="n">
        <v>42.7</v>
      </c>
      <c r="AK69" s="111" t="n">
        <v>9</v>
      </c>
      <c r="AL69" s="110" t="n">
        <v>0.2432</v>
      </c>
      <c r="AM69" s="111" t="n">
        <v>395</v>
      </c>
      <c r="AN69" s="110" t="n">
        <v>0.0057</v>
      </c>
      <c r="AO69" s="111" t="n">
        <v>135</v>
      </c>
      <c r="AP69" s="110" t="n">
        <v>0.0154</v>
      </c>
      <c r="AQ69" s="111" t="n">
        <v>38</v>
      </c>
      <c r="AR69" s="110" t="n">
        <v>0.2815</v>
      </c>
      <c r="AS69" s="111" t="n">
        <v>0</v>
      </c>
      <c r="AT69" s="111" t="n">
        <v>0</v>
      </c>
      <c r="AU69" s="111" t="n">
        <v>561</v>
      </c>
      <c r="AV69" s="112" t="n">
        <v>14.76</v>
      </c>
    </row>
    <row r="70" ht="16.5" customHeight="1">
      <c r="A70" s="113" t="n">
        <v>45501</v>
      </c>
      <c r="B70" s="111" t="n">
        <v>2987</v>
      </c>
      <c r="C70" s="111" t="n">
        <v>8272</v>
      </c>
      <c r="D70" s="111" t="n">
        <v>5140</v>
      </c>
      <c r="E70" s="110" t="n">
        <v>0.6214</v>
      </c>
      <c r="F70" s="111" t="n">
        <v>310</v>
      </c>
      <c r="G70" s="110" t="n">
        <v>0.0603</v>
      </c>
      <c r="H70" s="111" t="n">
        <v>266</v>
      </c>
      <c r="I70" s="110" t="n">
        <v>0.8581</v>
      </c>
      <c r="J70" s="111" t="n">
        <v>430</v>
      </c>
      <c r="K70" s="110" t="n">
        <v>0.144</v>
      </c>
      <c r="L70" s="110" t="n">
        <v>1.6165</v>
      </c>
      <c r="M70" s="111" t="n">
        <v>24</v>
      </c>
      <c r="N70" s="110" t="n">
        <v>0.0558</v>
      </c>
      <c r="O70" s="111" t="n">
        <v>1080</v>
      </c>
      <c r="P70" s="112" t="n">
        <v>2.51</v>
      </c>
      <c r="Q70" s="112" t="n">
        <v>45</v>
      </c>
      <c r="R70" s="111" t="n">
        <v>532</v>
      </c>
      <c r="S70" s="111" t="n">
        <v>37</v>
      </c>
      <c r="T70" s="110" t="n">
        <v>0.0695</v>
      </c>
      <c r="U70" s="111" t="n">
        <v>1760</v>
      </c>
      <c r="V70" s="112" t="n">
        <v>3.31</v>
      </c>
      <c r="W70" s="112" t="n">
        <v>47.57</v>
      </c>
      <c r="X70" s="111" t="n">
        <v>11</v>
      </c>
      <c r="Y70" s="110" t="n">
        <v>0.2973</v>
      </c>
      <c r="Z70" s="111" t="n">
        <v>758</v>
      </c>
      <c r="AA70" s="110" t="n">
        <v>0.4307</v>
      </c>
      <c r="AB70" s="111" t="n">
        <v>13</v>
      </c>
      <c r="AC70" s="110" t="n">
        <v>0.3514</v>
      </c>
      <c r="AD70" s="111" t="n">
        <v>1040</v>
      </c>
      <c r="AE70" s="111" t="n">
        <v>80</v>
      </c>
      <c r="AF70" s="111" t="n">
        <v>46</v>
      </c>
      <c r="AG70" s="110" t="n">
        <v>0.107</v>
      </c>
      <c r="AH70" s="111" t="n">
        <v>3840</v>
      </c>
      <c r="AI70" s="112" t="n">
        <v>8.93</v>
      </c>
      <c r="AJ70" s="112" t="n">
        <v>83.48</v>
      </c>
      <c r="AK70" s="111" t="n">
        <v>15</v>
      </c>
      <c r="AL70" s="110" t="n">
        <v>0.3261</v>
      </c>
      <c r="AM70" s="111" t="n">
        <v>1911</v>
      </c>
      <c r="AN70" s="110" t="n">
        <v>0.0039</v>
      </c>
      <c r="AO70" s="111" t="n">
        <v>148</v>
      </c>
      <c r="AP70" s="110" t="n">
        <v>0.0179</v>
      </c>
      <c r="AQ70" s="111" t="n">
        <v>38</v>
      </c>
      <c r="AR70" s="110" t="n">
        <v>0.2568</v>
      </c>
      <c r="AS70" s="111" t="n">
        <v>2</v>
      </c>
      <c r="AT70" s="111" t="n">
        <v>101</v>
      </c>
      <c r="AU70" s="111" t="n">
        <v>901</v>
      </c>
      <c r="AV70" s="112" t="n">
        <v>23.71</v>
      </c>
    </row>
    <row r="71" ht="16.5" customHeight="1">
      <c r="A71" s="113" t="n">
        <v>45500</v>
      </c>
      <c r="B71" s="111" t="n">
        <v>3215</v>
      </c>
      <c r="C71" s="111" t="n">
        <v>8381</v>
      </c>
      <c r="D71" s="111" t="n">
        <v>5259</v>
      </c>
      <c r="E71" s="110" t="n">
        <v>0.6275</v>
      </c>
      <c r="F71" s="111" t="n">
        <v>338</v>
      </c>
      <c r="G71" s="110" t="n">
        <v>0.0643</v>
      </c>
      <c r="H71" s="111" t="n">
        <v>258</v>
      </c>
      <c r="I71" s="110" t="n">
        <v>0.7633</v>
      </c>
      <c r="J71" s="111" t="n">
        <v>193</v>
      </c>
      <c r="K71" s="110" t="n">
        <v>0.06</v>
      </c>
      <c r="L71" s="110" t="n">
        <v>0.7481</v>
      </c>
      <c r="M71" s="111" t="n">
        <v>29</v>
      </c>
      <c r="N71" s="110" t="n">
        <v>0.1503</v>
      </c>
      <c r="O71" s="111" t="n">
        <v>610</v>
      </c>
      <c r="P71" s="112" t="n">
        <v>3.16</v>
      </c>
      <c r="Q71" s="112" t="n">
        <v>21.03</v>
      </c>
      <c r="R71" s="111" t="n">
        <v>292</v>
      </c>
      <c r="S71" s="111" t="n">
        <v>41</v>
      </c>
      <c r="T71" s="110" t="n">
        <v>0.1404</v>
      </c>
      <c r="U71" s="111" t="n">
        <v>1220</v>
      </c>
      <c r="V71" s="112" t="n">
        <v>4.18</v>
      </c>
      <c r="W71" s="112" t="n">
        <v>29.76</v>
      </c>
      <c r="X71" s="111" t="n">
        <v>8</v>
      </c>
      <c r="Y71" s="110" t="n">
        <v>0.1951</v>
      </c>
      <c r="Z71" s="111" t="n">
        <v>656</v>
      </c>
      <c r="AA71" s="110" t="n">
        <v>0.5377</v>
      </c>
      <c r="AB71" s="111" t="n">
        <v>7</v>
      </c>
      <c r="AC71" s="110" t="n">
        <v>0.1707</v>
      </c>
      <c r="AD71" s="111" t="n">
        <v>510</v>
      </c>
      <c r="AE71" s="111" t="n">
        <v>72.86</v>
      </c>
      <c r="AF71" s="111" t="n">
        <v>41</v>
      </c>
      <c r="AG71" s="110" t="n">
        <v>0.2124</v>
      </c>
      <c r="AH71" s="111" t="n">
        <v>2590</v>
      </c>
      <c r="AI71" s="112" t="n">
        <v>13.42</v>
      </c>
      <c r="AJ71" s="112" t="n">
        <v>63.17</v>
      </c>
      <c r="AK71" s="111" t="n">
        <v>9</v>
      </c>
      <c r="AL71" s="110" t="n">
        <v>0.2195</v>
      </c>
      <c r="AM71" s="111" t="n">
        <v>1026</v>
      </c>
      <c r="AN71" s="110" t="n">
        <v>0.0035</v>
      </c>
      <c r="AO71" s="111" t="n">
        <v>125</v>
      </c>
      <c r="AP71" s="110" t="n">
        <v>0.0149</v>
      </c>
      <c r="AQ71" s="111" t="n">
        <v>45</v>
      </c>
      <c r="AR71" s="110" t="n">
        <v>0.36</v>
      </c>
      <c r="AS71" s="111" t="n">
        <v>2</v>
      </c>
      <c r="AT71" s="111" t="n">
        <v>102</v>
      </c>
      <c r="AU71" s="111" t="n">
        <v>462</v>
      </c>
      <c r="AV71" s="112" t="n">
        <v>10.27</v>
      </c>
    </row>
    <row r="72" ht="16.5" customHeight="1">
      <c r="A72" s="113" t="n">
        <v>45499</v>
      </c>
      <c r="B72" s="111" t="n">
        <v>3268</v>
      </c>
      <c r="C72" s="111" t="n">
        <v>8278</v>
      </c>
      <c r="D72" s="111" t="n">
        <v>5269</v>
      </c>
      <c r="E72" s="110" t="n">
        <v>0.6365</v>
      </c>
      <c r="F72" s="111" t="n">
        <v>281</v>
      </c>
      <c r="G72" s="110" t="n">
        <v>0.0533</v>
      </c>
      <c r="H72" s="111" t="n">
        <v>231</v>
      </c>
      <c r="I72" s="110" t="n">
        <v>0.8221</v>
      </c>
      <c r="J72" s="111" t="n">
        <v>147</v>
      </c>
      <c r="K72" s="110" t="n">
        <v>0.045</v>
      </c>
      <c r="L72" s="110" t="n">
        <v>0.6364</v>
      </c>
      <c r="M72" s="111" t="n">
        <v>15</v>
      </c>
      <c r="N72" s="110" t="n">
        <v>0.102</v>
      </c>
      <c r="O72" s="111" t="n">
        <v>380</v>
      </c>
      <c r="P72" s="112" t="n">
        <v>2.59</v>
      </c>
      <c r="Q72" s="112" t="n">
        <v>25.33</v>
      </c>
      <c r="R72" s="111" t="n">
        <v>224</v>
      </c>
      <c r="S72" s="111" t="n">
        <v>23</v>
      </c>
      <c r="T72" s="110" t="n">
        <v>0.1027</v>
      </c>
      <c r="U72" s="111" t="n">
        <v>740</v>
      </c>
      <c r="V72" s="112" t="n">
        <v>3.3</v>
      </c>
      <c r="W72" s="112" t="n">
        <v>32.17</v>
      </c>
      <c r="X72" s="111" t="n">
        <v>10</v>
      </c>
      <c r="Y72" s="110" t="n">
        <v>0.4348</v>
      </c>
      <c r="Z72" s="111" t="n">
        <v>721</v>
      </c>
      <c r="AA72" s="110" t="n">
        <v>0.9743</v>
      </c>
      <c r="AB72" s="111" t="n">
        <v>7</v>
      </c>
      <c r="AC72" s="110" t="n">
        <v>0.3043</v>
      </c>
      <c r="AD72" s="111" t="n">
        <v>340</v>
      </c>
      <c r="AE72" s="111" t="n">
        <v>48.57</v>
      </c>
      <c r="AF72" s="111" t="n">
        <v>28</v>
      </c>
      <c r="AG72" s="110" t="n">
        <v>0.1905</v>
      </c>
      <c r="AH72" s="111" t="n">
        <v>1530</v>
      </c>
      <c r="AI72" s="112" t="n">
        <v>10.41</v>
      </c>
      <c r="AJ72" s="112" t="n">
        <v>54.64</v>
      </c>
      <c r="AK72" s="111" t="n">
        <v>9</v>
      </c>
      <c r="AL72" s="110" t="n">
        <v>0.3214</v>
      </c>
      <c r="AM72" s="111" t="n">
        <v>860</v>
      </c>
      <c r="AN72" s="110" t="n">
        <v>0.0059</v>
      </c>
      <c r="AO72" s="111" t="n">
        <v>117</v>
      </c>
      <c r="AP72" s="110" t="n">
        <v>0.0141</v>
      </c>
      <c r="AQ72" s="111" t="n">
        <v>28</v>
      </c>
      <c r="AR72" s="110" t="n">
        <v>0.2393</v>
      </c>
      <c r="AS72" s="111" t="n">
        <v>1</v>
      </c>
      <c r="AT72" s="111" t="n">
        <v>51</v>
      </c>
      <c r="AU72" s="111" t="n">
        <v>-32</v>
      </c>
      <c r="AV72" s="112" t="n">
        <v>-1.14</v>
      </c>
    </row>
    <row r="73" ht="16.5" customHeight="1">
      <c r="A73" s="113" t="n">
        <v>45498</v>
      </c>
      <c r="B73" s="111" t="n">
        <v>3404</v>
      </c>
      <c r="C73" s="111" t="n">
        <v>8180</v>
      </c>
      <c r="D73" s="111" t="n">
        <v>5136</v>
      </c>
      <c r="E73" s="110" t="n">
        <v>0.6279</v>
      </c>
      <c r="F73" s="111" t="n">
        <v>283</v>
      </c>
      <c r="G73" s="110" t="n">
        <v>0.0551</v>
      </c>
      <c r="H73" s="111" t="n">
        <v>225</v>
      </c>
      <c r="I73" s="110" t="n">
        <v>0.7951</v>
      </c>
      <c r="J73" s="111" t="n">
        <v>152</v>
      </c>
      <c r="K73" s="110" t="n">
        <v>0.0447</v>
      </c>
      <c r="L73" s="110" t="n">
        <v>0.6756</v>
      </c>
      <c r="M73" s="111" t="n">
        <v>20</v>
      </c>
      <c r="N73" s="110" t="n">
        <v>0.1316</v>
      </c>
      <c r="O73" s="111" t="n">
        <v>630</v>
      </c>
      <c r="P73" s="112" t="n">
        <v>4.14</v>
      </c>
      <c r="Q73" s="112" t="n">
        <v>31.5</v>
      </c>
      <c r="R73" s="111" t="n">
        <v>229</v>
      </c>
      <c r="S73" s="111" t="n">
        <v>32</v>
      </c>
      <c r="T73" s="110" t="n">
        <v>0.1397</v>
      </c>
      <c r="U73" s="111" t="n">
        <v>900</v>
      </c>
      <c r="V73" s="112" t="n">
        <v>3.93</v>
      </c>
      <c r="W73" s="112" t="n">
        <v>28.13</v>
      </c>
      <c r="X73" s="111" t="n">
        <v>10</v>
      </c>
      <c r="Y73" s="110" t="n">
        <v>0.3125</v>
      </c>
      <c r="Z73" s="111" t="n">
        <v>316</v>
      </c>
      <c r="AA73" s="110" t="n">
        <v>0.3511</v>
      </c>
      <c r="AB73" s="111" t="n">
        <v>9</v>
      </c>
      <c r="AC73" s="110" t="n">
        <v>0.2813</v>
      </c>
      <c r="AD73" s="111" t="n">
        <v>310</v>
      </c>
      <c r="AE73" s="111" t="n">
        <v>34.44</v>
      </c>
      <c r="AF73" s="111" t="n">
        <v>27</v>
      </c>
      <c r="AG73" s="110" t="n">
        <v>0.1776</v>
      </c>
      <c r="AH73" s="111" t="n">
        <v>1890</v>
      </c>
      <c r="AI73" s="112" t="n">
        <v>12.43</v>
      </c>
      <c r="AJ73" s="112" t="n">
        <v>70</v>
      </c>
      <c r="AK73" s="111" t="n">
        <v>7</v>
      </c>
      <c r="AL73" s="110" t="n">
        <v>0.2593</v>
      </c>
      <c r="AM73" s="111" t="n">
        <v>700</v>
      </c>
      <c r="AN73" s="110" t="n">
        <v>0.0037</v>
      </c>
      <c r="AO73" s="111" t="n">
        <v>117</v>
      </c>
      <c r="AP73" s="110" t="n">
        <v>0.0143</v>
      </c>
      <c r="AQ73" s="111" t="n">
        <v>34</v>
      </c>
      <c r="AR73" s="110" t="n">
        <v>0.2906</v>
      </c>
      <c r="AS73" s="111" t="n">
        <v>0</v>
      </c>
      <c r="AT73" s="111" t="n">
        <v>0</v>
      </c>
      <c r="AU73" s="111" t="n">
        <v>584</v>
      </c>
      <c r="AV73" s="112" t="n">
        <v>17.18</v>
      </c>
    </row>
    <row r="74" ht="16.5" customHeight="1">
      <c r="A74" s="113" t="n">
        <v>45497</v>
      </c>
      <c r="B74" s="111" t="n">
        <v>3345</v>
      </c>
      <c r="C74" s="111" t="n">
        <v>7901</v>
      </c>
      <c r="D74" s="111" t="n">
        <v>4918</v>
      </c>
      <c r="E74" s="110" t="n">
        <v>0.6225</v>
      </c>
      <c r="F74" s="111" t="n">
        <v>257</v>
      </c>
      <c r="G74" s="110" t="n">
        <v>0.0523</v>
      </c>
      <c r="H74" s="111" t="n">
        <v>212</v>
      </c>
      <c r="I74" s="110" t="n">
        <v>0.8249</v>
      </c>
      <c r="J74" s="111" t="n">
        <v>138</v>
      </c>
      <c r="K74" s="110" t="n">
        <v>0.0413</v>
      </c>
      <c r="L74" s="110" t="n">
        <v>0.6509</v>
      </c>
      <c r="M74" s="111" t="n">
        <v>22</v>
      </c>
      <c r="N74" s="110" t="n">
        <v>0.1594</v>
      </c>
      <c r="O74" s="111" t="n">
        <v>550</v>
      </c>
      <c r="P74" s="112" t="n">
        <v>3.99</v>
      </c>
      <c r="Q74" s="112" t="n">
        <v>25</v>
      </c>
      <c r="R74" s="111" t="n">
        <v>187</v>
      </c>
      <c r="S74" s="111" t="n">
        <v>30</v>
      </c>
      <c r="T74" s="110" t="n">
        <v>0.1604</v>
      </c>
      <c r="U74" s="111" t="n">
        <v>710</v>
      </c>
      <c r="V74" s="112" t="n">
        <v>3.8</v>
      </c>
      <c r="W74" s="112" t="n">
        <v>23.67</v>
      </c>
      <c r="X74" s="111" t="n">
        <v>6</v>
      </c>
      <c r="Y74" s="110" t="n">
        <v>0.2</v>
      </c>
      <c r="Z74" s="111" t="n">
        <v>520</v>
      </c>
      <c r="AA74" s="110" t="n">
        <v>0.7324</v>
      </c>
      <c r="AB74" s="111" t="n">
        <v>2</v>
      </c>
      <c r="AC74" s="110" t="n">
        <v>0.0667</v>
      </c>
      <c r="AD74" s="111" t="n">
        <v>40</v>
      </c>
      <c r="AE74" s="111" t="n">
        <v>20</v>
      </c>
      <c r="AF74" s="111" t="n">
        <v>28</v>
      </c>
      <c r="AG74" s="110" t="n">
        <v>0.2029</v>
      </c>
      <c r="AH74" s="111" t="n">
        <v>1880</v>
      </c>
      <c r="AI74" s="112" t="n">
        <v>13.62</v>
      </c>
      <c r="AJ74" s="112" t="n">
        <v>67.14</v>
      </c>
      <c r="AK74" s="111" t="n">
        <v>10</v>
      </c>
      <c r="AL74" s="110" t="n">
        <v>0.3571</v>
      </c>
      <c r="AM74" s="111" t="n">
        <v>957</v>
      </c>
      <c r="AN74" s="110" t="n">
        <v>0.0053</v>
      </c>
      <c r="AO74" s="111" t="n">
        <v>107</v>
      </c>
      <c r="AP74" s="110" t="n">
        <v>0.0135</v>
      </c>
      <c r="AQ74" s="111" t="n">
        <v>32</v>
      </c>
      <c r="AR74" s="110" t="n">
        <v>0.2991</v>
      </c>
      <c r="AS74" s="111" t="n">
        <v>1</v>
      </c>
      <c r="AT74" s="111" t="n">
        <v>50</v>
      </c>
      <c r="AU74" s="111" t="n">
        <v>140</v>
      </c>
      <c r="AV74" s="112" t="n">
        <v>4.38</v>
      </c>
    </row>
    <row r="75" ht="16.5" customHeight="1">
      <c r="A75" s="113" t="n">
        <v>45496</v>
      </c>
      <c r="B75" s="111" t="n">
        <v>3740</v>
      </c>
      <c r="C75" s="111" t="n">
        <v>7987</v>
      </c>
      <c r="D75" s="111" t="n">
        <v>4869</v>
      </c>
      <c r="E75" s="110" t="n">
        <v>0.6096</v>
      </c>
      <c r="F75" s="111" t="n">
        <v>255</v>
      </c>
      <c r="G75" s="110" t="n">
        <v>0.0524</v>
      </c>
      <c r="H75" s="111" t="n">
        <v>201</v>
      </c>
      <c r="I75" s="110" t="n">
        <v>0.7882</v>
      </c>
      <c r="J75" s="111" t="n">
        <v>156</v>
      </c>
      <c r="K75" s="110" t="n">
        <v>0.0417</v>
      </c>
      <c r="L75" s="110" t="n">
        <v>0.7761</v>
      </c>
      <c r="M75" s="111" t="n">
        <v>15</v>
      </c>
      <c r="N75" s="110" t="n">
        <v>0.0962</v>
      </c>
      <c r="O75" s="111" t="n">
        <v>420</v>
      </c>
      <c r="P75" s="112" t="n">
        <v>2.69</v>
      </c>
      <c r="Q75" s="112" t="n">
        <v>28</v>
      </c>
      <c r="R75" s="111" t="n">
        <v>173</v>
      </c>
      <c r="S75" s="111" t="n">
        <v>21</v>
      </c>
      <c r="T75" s="110" t="n">
        <v>0.1214</v>
      </c>
      <c r="U75" s="111" t="n">
        <v>540</v>
      </c>
      <c r="V75" s="112" t="n">
        <v>3.12</v>
      </c>
      <c r="W75" s="112" t="n">
        <v>25.71</v>
      </c>
      <c r="X75" s="111" t="n">
        <v>5</v>
      </c>
      <c r="Y75" s="110" t="n">
        <v>0.2381</v>
      </c>
      <c r="Z75" s="111" t="n">
        <v>640</v>
      </c>
      <c r="AA75" s="110" t="n">
        <v>1.1852</v>
      </c>
      <c r="AB75" s="111" t="n">
        <v>2</v>
      </c>
      <c r="AC75" s="110" t="n">
        <v>0.0952</v>
      </c>
      <c r="AD75" s="111" t="n">
        <v>60</v>
      </c>
      <c r="AE75" s="111" t="n">
        <v>30</v>
      </c>
      <c r="AF75" s="111" t="n">
        <v>25</v>
      </c>
      <c r="AG75" s="110" t="n">
        <v>0.1603</v>
      </c>
      <c r="AH75" s="111" t="n">
        <v>2280</v>
      </c>
      <c r="AI75" s="112" t="n">
        <v>14.62</v>
      </c>
      <c r="AJ75" s="112" t="n">
        <v>91.2</v>
      </c>
      <c r="AK75" s="111" t="n">
        <v>9</v>
      </c>
      <c r="AL75" s="110" t="n">
        <v>0.36</v>
      </c>
      <c r="AM75" s="111" t="n">
        <v>1456</v>
      </c>
      <c r="AN75" s="110" t="n">
        <v>0.0039</v>
      </c>
      <c r="AO75" s="111" t="n">
        <v>113</v>
      </c>
      <c r="AP75" s="110" t="n">
        <v>0.0141</v>
      </c>
      <c r="AQ75" s="111" t="n">
        <v>23</v>
      </c>
      <c r="AR75" s="110" t="n">
        <v>0.2035</v>
      </c>
      <c r="AS75" s="111" t="n">
        <v>0</v>
      </c>
      <c r="AT75" s="111" t="n">
        <v>0</v>
      </c>
      <c r="AU75" s="111" t="n">
        <v>-100</v>
      </c>
      <c r="AV75" s="112" t="n">
        <v>-4.35</v>
      </c>
    </row>
    <row r="76" ht="16.5" customHeight="1">
      <c r="A76" s="113" t="n">
        <v>45495</v>
      </c>
      <c r="B76" s="111" t="n">
        <v>2681</v>
      </c>
      <c r="C76" s="111" t="n">
        <v>6575</v>
      </c>
      <c r="D76" s="111" t="n">
        <v>3669</v>
      </c>
      <c r="E76" s="110" t="n">
        <v>0.558</v>
      </c>
      <c r="F76" s="111" t="n">
        <v>205</v>
      </c>
      <c r="G76" s="110" t="n">
        <v>0.0559</v>
      </c>
      <c r="H76" s="111" t="n">
        <v>183</v>
      </c>
      <c r="I76" s="110" t="n">
        <v>0.8927</v>
      </c>
      <c r="J76" s="111" t="n">
        <v>108</v>
      </c>
      <c r="K76" s="110" t="n">
        <v>0.0403</v>
      </c>
      <c r="L76" s="110" t="n">
        <v>0.5902</v>
      </c>
      <c r="M76" s="111" t="n">
        <v>16</v>
      </c>
      <c r="N76" s="110" t="n">
        <v>0.1481</v>
      </c>
      <c r="O76" s="111" t="n">
        <v>350</v>
      </c>
      <c r="P76" s="112" t="n">
        <v>3.24</v>
      </c>
      <c r="Q76" s="112" t="n">
        <v>21.88</v>
      </c>
      <c r="R76" s="111" t="n">
        <v>101</v>
      </c>
      <c r="S76" s="111" t="n">
        <v>16</v>
      </c>
      <c r="T76" s="110" t="n">
        <v>0.1584</v>
      </c>
      <c r="U76" s="111" t="n">
        <v>350</v>
      </c>
      <c r="V76" s="112" t="n">
        <v>3.47</v>
      </c>
      <c r="W76" s="112" t="n">
        <v>21.88</v>
      </c>
      <c r="X76" s="111" t="n">
        <v>4</v>
      </c>
      <c r="Y76" s="110" t="n">
        <v>0.25</v>
      </c>
      <c r="Z76" s="111" t="n">
        <v>522</v>
      </c>
      <c r="AA76" s="110" t="n">
        <v>1.4914</v>
      </c>
      <c r="AB76" s="111" t="n">
        <v>0</v>
      </c>
      <c r="AC76" s="110" t="n">
        <v>0</v>
      </c>
      <c r="AD76" s="111" t="n">
        <v>0</v>
      </c>
      <c r="AE76" s="111" t="n">
        <v>0</v>
      </c>
      <c r="AF76" s="111" t="n">
        <v>28</v>
      </c>
      <c r="AG76" s="110" t="n">
        <v>0.2593</v>
      </c>
      <c r="AH76" s="111" t="n">
        <v>1580</v>
      </c>
      <c r="AI76" s="112" t="n">
        <v>14.63</v>
      </c>
      <c r="AJ76" s="112" t="n">
        <v>56.43</v>
      </c>
      <c r="AK76" s="111" t="n">
        <v>9</v>
      </c>
      <c r="AL76" s="110" t="n">
        <v>0.3214</v>
      </c>
      <c r="AM76" s="111" t="n">
        <v>561</v>
      </c>
      <c r="AN76" s="110" t="n">
        <v>0.0057</v>
      </c>
      <c r="AO76" s="111" t="n">
        <v>78</v>
      </c>
      <c r="AP76" s="110" t="n">
        <v>0.0119</v>
      </c>
      <c r="AQ76" s="111" t="n">
        <v>17</v>
      </c>
      <c r="AR76" s="110" t="n">
        <v>0.2179</v>
      </c>
      <c r="AS76" s="111" t="n">
        <v>0</v>
      </c>
      <c r="AT76" s="111" t="n">
        <v>0</v>
      </c>
      <c r="AU76" s="111" t="n">
        <v>-172</v>
      </c>
      <c r="AV76" s="112" t="n">
        <v>-10.12</v>
      </c>
    </row>
    <row r="77" ht="16.5" customHeight="1">
      <c r="A77" s="113" t="n">
        <v>45494</v>
      </c>
      <c r="B77" s="111" t="n">
        <v>1846</v>
      </c>
      <c r="C77" s="111" t="n">
        <v>5552</v>
      </c>
      <c r="D77" s="111" t="n">
        <v>2966</v>
      </c>
      <c r="E77" s="110" t="n">
        <v>0.5342</v>
      </c>
      <c r="F77" s="111" t="n">
        <v>168</v>
      </c>
      <c r="G77" s="110" t="n">
        <v>0.0566</v>
      </c>
      <c r="H77" s="111" t="n">
        <v>160</v>
      </c>
      <c r="I77" s="110" t="n">
        <v>0.9524</v>
      </c>
      <c r="J77" s="111" t="n">
        <v>97</v>
      </c>
      <c r="K77" s="110" t="n">
        <v>0.0525</v>
      </c>
      <c r="L77" s="110" t="n">
        <v>0.6062</v>
      </c>
      <c r="M77" s="111" t="n">
        <v>16</v>
      </c>
      <c r="N77" s="110" t="n">
        <v>0.1649</v>
      </c>
      <c r="O77" s="111" t="n">
        <v>340</v>
      </c>
      <c r="P77" s="112" t="n">
        <v>3.51</v>
      </c>
      <c r="Q77" s="112" t="n">
        <v>21.25</v>
      </c>
      <c r="R77" s="111" t="n">
        <v>90</v>
      </c>
      <c r="S77" s="111" t="n">
        <v>16</v>
      </c>
      <c r="T77" s="110" t="n">
        <v>0.1778</v>
      </c>
      <c r="U77" s="111" t="n">
        <v>340</v>
      </c>
      <c r="V77" s="112" t="n">
        <v>3.78</v>
      </c>
      <c r="W77" s="112" t="n">
        <v>21.25</v>
      </c>
      <c r="X77" s="111" t="n">
        <v>4</v>
      </c>
      <c r="Y77" s="110" t="n">
        <v>0.25</v>
      </c>
      <c r="Z77" s="111" t="n">
        <v>298</v>
      </c>
      <c r="AA77" s="110" t="n">
        <v>0.8765</v>
      </c>
      <c r="AB77" s="111" t="n">
        <v>1</v>
      </c>
      <c r="AC77" s="110" t="n">
        <v>0.0625</v>
      </c>
      <c r="AD77" s="111" t="n">
        <v>20</v>
      </c>
      <c r="AE77" s="111" t="n">
        <v>20</v>
      </c>
      <c r="AF77" s="111" t="n">
        <v>21</v>
      </c>
      <c r="AG77" s="110" t="n">
        <v>0.2165</v>
      </c>
      <c r="AH77" s="111" t="n">
        <v>850</v>
      </c>
      <c r="AI77" s="112" t="n">
        <v>8.76</v>
      </c>
      <c r="AJ77" s="112" t="n">
        <v>40.48</v>
      </c>
      <c r="AK77" s="111" t="n">
        <v>9</v>
      </c>
      <c r="AL77" s="110" t="n">
        <v>0.4286</v>
      </c>
      <c r="AM77" s="111" t="n">
        <v>330</v>
      </c>
      <c r="AN77" s="110" t="n">
        <v>0.0106</v>
      </c>
      <c r="AO77" s="111" t="n">
        <v>75</v>
      </c>
      <c r="AP77" s="110" t="n">
        <v>0.0135</v>
      </c>
      <c r="AQ77" s="111" t="n">
        <v>18</v>
      </c>
      <c r="AR77" s="110" t="n">
        <v>0.24</v>
      </c>
      <c r="AS77" s="111" t="n">
        <v>0</v>
      </c>
      <c r="AT77" s="111" t="n">
        <v>0</v>
      </c>
      <c r="AU77" s="111" t="n">
        <v>42</v>
      </c>
      <c r="AV77" s="112" t="n">
        <v>2.33</v>
      </c>
    </row>
    <row r="78" ht="16.5" customHeight="1">
      <c r="A78" s="113" t="n">
        <v>45493</v>
      </c>
      <c r="B78" s="111" t="n">
        <v>1590</v>
      </c>
      <c r="C78" s="111" t="n">
        <v>5297</v>
      </c>
      <c r="D78" s="111" t="n">
        <v>2773</v>
      </c>
      <c r="E78" s="110" t="n">
        <v>0.5235</v>
      </c>
      <c r="F78" s="111" t="n">
        <v>152</v>
      </c>
      <c r="G78" s="110" t="n">
        <v>0.0548</v>
      </c>
      <c r="H78" s="111" t="n">
        <v>144</v>
      </c>
      <c r="I78" s="110" t="n">
        <v>0.9474</v>
      </c>
      <c r="J78" s="111" t="n">
        <v>84</v>
      </c>
      <c r="K78" s="110" t="n">
        <v>0.0528</v>
      </c>
      <c r="L78" s="110" t="n">
        <v>0.5833</v>
      </c>
      <c r="M78" s="111" t="n">
        <v>9</v>
      </c>
      <c r="N78" s="110" t="n">
        <v>0.1071</v>
      </c>
      <c r="O78" s="111" t="n">
        <v>180</v>
      </c>
      <c r="P78" s="112" t="n">
        <v>2.14</v>
      </c>
      <c r="Q78" s="112" t="n">
        <v>20</v>
      </c>
      <c r="R78" s="111" t="n">
        <v>76</v>
      </c>
      <c r="S78" s="111" t="n">
        <v>9</v>
      </c>
      <c r="T78" s="110" t="n">
        <v>0.1184</v>
      </c>
      <c r="U78" s="111" t="n">
        <v>180</v>
      </c>
      <c r="V78" s="112" t="n">
        <v>2.37</v>
      </c>
      <c r="W78" s="112" t="n">
        <v>20</v>
      </c>
      <c r="X78" s="111" t="n">
        <v>2</v>
      </c>
      <c r="Y78" s="110" t="n">
        <v>0.2222</v>
      </c>
      <c r="Z78" s="111" t="n">
        <v>220</v>
      </c>
      <c r="AA78" s="110" t="n">
        <v>1.2222</v>
      </c>
      <c r="AB78" s="111" t="n">
        <v>0</v>
      </c>
      <c r="AC78" s="110" t="n">
        <v>0</v>
      </c>
      <c r="AD78" s="111" t="n">
        <v>0</v>
      </c>
      <c r="AE78" s="111" t="n">
        <v>0</v>
      </c>
      <c r="AF78" s="111" t="n">
        <v>16</v>
      </c>
      <c r="AG78" s="110" t="n">
        <v>0.1905</v>
      </c>
      <c r="AH78" s="111" t="n">
        <v>620</v>
      </c>
      <c r="AI78" s="112" t="n">
        <v>7.38</v>
      </c>
      <c r="AJ78" s="112" t="n">
        <v>38.75</v>
      </c>
      <c r="AK78" s="111" t="n">
        <v>3</v>
      </c>
      <c r="AL78" s="110" t="n">
        <v>0.1875</v>
      </c>
      <c r="AM78" s="111" t="n">
        <v>140</v>
      </c>
      <c r="AN78" s="110" t="n">
        <v>0.0048</v>
      </c>
      <c r="AO78" s="111" t="n">
        <v>65</v>
      </c>
      <c r="AP78" s="110" t="n">
        <v>0.0123</v>
      </c>
      <c r="AQ78" s="111" t="n">
        <v>12</v>
      </c>
      <c r="AR78" s="110" t="n">
        <v>0.1846</v>
      </c>
      <c r="AS78" s="111" t="n">
        <v>1</v>
      </c>
      <c r="AT78" s="111" t="n">
        <v>53</v>
      </c>
      <c r="AU78" s="111" t="n">
        <v>-93</v>
      </c>
      <c r="AV78" s="112" t="n">
        <v>-7.75</v>
      </c>
    </row>
    <row r="79" ht="16.5" customHeight="1">
      <c r="A79" s="113" t="n">
        <v>45492</v>
      </c>
      <c r="B79" s="111" t="n">
        <v>1769</v>
      </c>
      <c r="C79" s="111" t="n">
        <v>5489</v>
      </c>
      <c r="D79" s="111" t="n">
        <v>2977</v>
      </c>
      <c r="E79" s="110" t="n">
        <v>0.5424</v>
      </c>
      <c r="F79" s="111" t="n">
        <v>177</v>
      </c>
      <c r="G79" s="110" t="n">
        <v>0.0595</v>
      </c>
      <c r="H79" s="111" t="n">
        <v>160</v>
      </c>
      <c r="I79" s="110" t="n">
        <v>0.904</v>
      </c>
      <c r="J79" s="111" t="n">
        <v>89</v>
      </c>
      <c r="K79" s="110" t="n">
        <v>0.0503</v>
      </c>
      <c r="L79" s="110" t="n">
        <v>0.5563</v>
      </c>
      <c r="M79" s="111" t="n">
        <v>11</v>
      </c>
      <c r="N79" s="110" t="n">
        <v>0.1236</v>
      </c>
      <c r="O79" s="111" t="n">
        <v>340</v>
      </c>
      <c r="P79" s="112" t="n">
        <v>3.82</v>
      </c>
      <c r="Q79" s="112" t="n">
        <v>30.91</v>
      </c>
      <c r="R79" s="111" t="n">
        <v>88</v>
      </c>
      <c r="S79" s="111" t="n">
        <v>11</v>
      </c>
      <c r="T79" s="110" t="n">
        <v>0.125</v>
      </c>
      <c r="U79" s="111" t="n">
        <v>340</v>
      </c>
      <c r="V79" s="112" t="n">
        <v>3.86</v>
      </c>
      <c r="W79" s="112" t="n">
        <v>30.91</v>
      </c>
      <c r="X79" s="111" t="n">
        <v>2</v>
      </c>
      <c r="Y79" s="110" t="n">
        <v>0.1818</v>
      </c>
      <c r="Z79" s="111" t="n">
        <v>124</v>
      </c>
      <c r="AA79" s="110" t="n">
        <v>0.3647</v>
      </c>
      <c r="AB79" s="111" t="n">
        <v>2</v>
      </c>
      <c r="AC79" s="110" t="n">
        <v>0.1818</v>
      </c>
      <c r="AD79" s="111" t="n">
        <v>90</v>
      </c>
      <c r="AE79" s="111" t="n">
        <v>45</v>
      </c>
      <c r="AF79" s="111" t="n">
        <v>20</v>
      </c>
      <c r="AG79" s="110" t="n">
        <v>0.2247</v>
      </c>
      <c r="AH79" s="111" t="n">
        <v>2287</v>
      </c>
      <c r="AI79" s="112" t="n">
        <v>25.7</v>
      </c>
      <c r="AJ79" s="112" t="n">
        <v>114.35</v>
      </c>
      <c r="AK79" s="111" t="n">
        <v>7</v>
      </c>
      <c r="AL79" s="110" t="n">
        <v>0.35</v>
      </c>
      <c r="AM79" s="111" t="n">
        <v>1226</v>
      </c>
      <c r="AN79" s="110" t="n">
        <v>0.0031</v>
      </c>
      <c r="AO79" s="111" t="n">
        <v>64</v>
      </c>
      <c r="AP79" s="110" t="n">
        <v>0.0117</v>
      </c>
      <c r="AQ79" s="111" t="n">
        <v>12</v>
      </c>
      <c r="AR79" s="110" t="n">
        <v>0.1875</v>
      </c>
      <c r="AS79" s="111" t="n">
        <v>0</v>
      </c>
      <c r="AT79" s="111" t="n">
        <v>0</v>
      </c>
      <c r="AU79" s="111" t="n">
        <v>216</v>
      </c>
      <c r="AV79" s="112" t="n">
        <v>18</v>
      </c>
    </row>
    <row r="80" ht="16.5" customHeight="1">
      <c r="A80" s="113" t="n">
        <v>45491</v>
      </c>
      <c r="B80" s="111" t="n">
        <v>1822</v>
      </c>
      <c r="C80" s="111" t="n">
        <v>5542</v>
      </c>
      <c r="D80" s="111" t="n">
        <v>3039</v>
      </c>
      <c r="E80" s="110" t="n">
        <v>0.5484</v>
      </c>
      <c r="F80" s="111" t="n">
        <v>169</v>
      </c>
      <c r="G80" s="110" t="n">
        <v>0.0556</v>
      </c>
      <c r="H80" s="111" t="n">
        <v>167</v>
      </c>
      <c r="I80" s="110" t="n">
        <v>0.9882</v>
      </c>
      <c r="J80" s="111" t="n">
        <v>100</v>
      </c>
      <c r="K80" s="110" t="n">
        <v>0.0549</v>
      </c>
      <c r="L80" s="110" t="n">
        <v>0.5988</v>
      </c>
      <c r="M80" s="111" t="n">
        <v>15</v>
      </c>
      <c r="N80" s="110" t="n">
        <v>0.15</v>
      </c>
      <c r="O80" s="111" t="n">
        <v>300</v>
      </c>
      <c r="P80" s="112" t="n">
        <v>3</v>
      </c>
      <c r="Q80" s="112" t="n">
        <v>20</v>
      </c>
      <c r="R80" s="111" t="n">
        <v>101</v>
      </c>
      <c r="S80" s="111" t="n">
        <v>15</v>
      </c>
      <c r="T80" s="110" t="n">
        <v>0.1485</v>
      </c>
      <c r="U80" s="111" t="n">
        <v>300</v>
      </c>
      <c r="V80" s="112" t="n">
        <v>2.97</v>
      </c>
      <c r="W80" s="112" t="n">
        <v>20</v>
      </c>
      <c r="X80" s="111" t="n">
        <v>4</v>
      </c>
      <c r="Y80" s="110" t="n">
        <v>0.2667</v>
      </c>
      <c r="Z80" s="111" t="n">
        <v>220</v>
      </c>
      <c r="AA80" s="110" t="n">
        <v>0.7333</v>
      </c>
      <c r="AB80" s="111" t="n">
        <v>0</v>
      </c>
      <c r="AC80" s="110" t="n">
        <v>0</v>
      </c>
      <c r="AD80" s="111" t="n">
        <v>0</v>
      </c>
      <c r="AE80" s="111" t="n">
        <v>0</v>
      </c>
      <c r="AF80" s="111" t="n">
        <v>25</v>
      </c>
      <c r="AG80" s="110" t="n">
        <v>0.25</v>
      </c>
      <c r="AH80" s="111" t="n">
        <v>1460</v>
      </c>
      <c r="AI80" s="112" t="n">
        <v>14.6</v>
      </c>
      <c r="AJ80" s="112" t="n">
        <v>58.4</v>
      </c>
      <c r="AK80" s="111" t="n">
        <v>10</v>
      </c>
      <c r="AL80" s="110" t="n">
        <v>0.4</v>
      </c>
      <c r="AM80" s="111" t="n">
        <v>561</v>
      </c>
      <c r="AN80" s="110" t="n">
        <v>0.0068</v>
      </c>
      <c r="AO80" s="111" t="n">
        <v>83</v>
      </c>
      <c r="AP80" s="110" t="n">
        <v>0.015</v>
      </c>
      <c r="AQ80" s="111" t="n">
        <v>19</v>
      </c>
      <c r="AR80" s="110" t="n">
        <v>0.2289</v>
      </c>
      <c r="AS80" s="111" t="n">
        <v>1</v>
      </c>
      <c r="AT80" s="111" t="n">
        <v>50</v>
      </c>
      <c r="AU80" s="111" t="n">
        <v>30</v>
      </c>
      <c r="AV80" s="112" t="n">
        <v>1.58</v>
      </c>
    </row>
    <row r="81" ht="16.5" customHeight="1">
      <c r="A81" s="113" t="n">
        <v>45490</v>
      </c>
      <c r="B81" s="111" t="n">
        <v>1765</v>
      </c>
      <c r="C81" s="111" t="n">
        <v>5544</v>
      </c>
      <c r="D81" s="111" t="n">
        <v>2946</v>
      </c>
      <c r="E81" s="110" t="n">
        <v>0.5314</v>
      </c>
      <c r="F81" s="111" t="n">
        <v>149</v>
      </c>
      <c r="G81" s="110" t="n">
        <v>0.0506</v>
      </c>
      <c r="H81" s="111" t="n">
        <v>145</v>
      </c>
      <c r="I81" s="110" t="n">
        <v>0.9732</v>
      </c>
      <c r="J81" s="111" t="n">
        <v>123</v>
      </c>
      <c r="K81" s="110" t="n">
        <v>0.0697</v>
      </c>
      <c r="L81" s="110" t="n">
        <v>0.8483</v>
      </c>
      <c r="M81" s="111" t="n">
        <v>21</v>
      </c>
      <c r="N81" s="110" t="n">
        <v>0.1707</v>
      </c>
      <c r="O81" s="111" t="n">
        <v>890</v>
      </c>
      <c r="P81" s="112" t="n">
        <v>7.24</v>
      </c>
      <c r="Q81" s="112" t="n">
        <v>42.38</v>
      </c>
      <c r="R81" s="111" t="n">
        <v>121</v>
      </c>
      <c r="S81" s="111" t="n">
        <v>21</v>
      </c>
      <c r="T81" s="110" t="n">
        <v>0.1736</v>
      </c>
      <c r="U81" s="111" t="n">
        <v>890</v>
      </c>
      <c r="V81" s="112" t="n">
        <v>7.36</v>
      </c>
      <c r="W81" s="112" t="n">
        <v>42.38</v>
      </c>
      <c r="X81" s="111" t="n">
        <v>3</v>
      </c>
      <c r="Y81" s="110" t="n">
        <v>0.1429</v>
      </c>
      <c r="Z81" s="111" t="n">
        <v>300</v>
      </c>
      <c r="AA81" s="110" t="n">
        <v>0.3371</v>
      </c>
      <c r="AB81" s="111" t="n">
        <v>5</v>
      </c>
      <c r="AC81" s="110" t="n">
        <v>0.2381</v>
      </c>
      <c r="AD81" s="111" t="n">
        <v>220</v>
      </c>
      <c r="AE81" s="111" t="n">
        <v>44</v>
      </c>
      <c r="AF81" s="111" t="n">
        <v>26</v>
      </c>
      <c r="AG81" s="110" t="n">
        <v>0.2114</v>
      </c>
      <c r="AH81" s="111" t="n">
        <v>990</v>
      </c>
      <c r="AI81" s="112" t="n">
        <v>8.05</v>
      </c>
      <c r="AJ81" s="112" t="n">
        <v>38.08</v>
      </c>
      <c r="AK81" s="111" t="n">
        <v>6</v>
      </c>
      <c r="AL81" s="110" t="n">
        <v>0.2308</v>
      </c>
      <c r="AM81" s="111" t="n">
        <v>558</v>
      </c>
      <c r="AN81" s="110" t="n">
        <v>0.0061</v>
      </c>
      <c r="AO81" s="111" t="n">
        <v>84</v>
      </c>
      <c r="AP81" s="110" t="n">
        <v>0.0152</v>
      </c>
      <c r="AQ81" s="111" t="n">
        <v>21</v>
      </c>
      <c r="AR81" s="110" t="n">
        <v>0.25</v>
      </c>
      <c r="AS81" s="111" t="n">
        <v>1</v>
      </c>
      <c r="AT81" s="111" t="n">
        <v>53</v>
      </c>
      <c r="AU81" s="111" t="n">
        <v>537</v>
      </c>
      <c r="AV81" s="112" t="n">
        <v>25.57</v>
      </c>
    </row>
    <row r="82" ht="16.5" customHeight="1">
      <c r="A82" s="113" t="n">
        <v>45489</v>
      </c>
      <c r="B82" s="111" t="n">
        <v>1883</v>
      </c>
      <c r="C82" s="111" t="n">
        <v>5433</v>
      </c>
      <c r="D82" s="111" t="n">
        <v>2971</v>
      </c>
      <c r="E82" s="110" t="n">
        <v>0.5468</v>
      </c>
      <c r="F82" s="111" t="n">
        <v>138</v>
      </c>
      <c r="G82" s="110" t="n">
        <v>0.0464</v>
      </c>
      <c r="H82" s="111" t="n">
        <v>135</v>
      </c>
      <c r="I82" s="110" t="n">
        <v>0.9783</v>
      </c>
      <c r="J82" s="111" t="n">
        <v>103</v>
      </c>
      <c r="K82" s="110" t="n">
        <v>0.0547</v>
      </c>
      <c r="L82" s="110" t="n">
        <v>0.763</v>
      </c>
      <c r="M82" s="111" t="n">
        <v>13</v>
      </c>
      <c r="N82" s="110" t="n">
        <v>0.1262</v>
      </c>
      <c r="O82" s="111" t="n">
        <v>560</v>
      </c>
      <c r="P82" s="112" t="n">
        <v>5.44</v>
      </c>
      <c r="Q82" s="112" t="n">
        <v>43.08</v>
      </c>
      <c r="R82" s="111" t="n">
        <v>98</v>
      </c>
      <c r="S82" s="111" t="n">
        <v>13</v>
      </c>
      <c r="T82" s="110" t="n">
        <v>0.1327</v>
      </c>
      <c r="U82" s="111" t="n">
        <v>560</v>
      </c>
      <c r="V82" s="112" t="n">
        <v>5.71</v>
      </c>
      <c r="W82" s="112" t="n">
        <v>43.08</v>
      </c>
      <c r="X82" s="111" t="n">
        <v>6</v>
      </c>
      <c r="Y82" s="110" t="n">
        <v>0.4615</v>
      </c>
      <c r="Z82" s="111" t="n">
        <v>681</v>
      </c>
      <c r="AA82" s="110" t="n">
        <v>1.2161</v>
      </c>
      <c r="AB82" s="111" t="n">
        <v>3</v>
      </c>
      <c r="AC82" s="110" t="n">
        <v>0.2308</v>
      </c>
      <c r="AD82" s="111" t="n">
        <v>140</v>
      </c>
      <c r="AE82" s="111" t="n">
        <v>46.67</v>
      </c>
      <c r="AF82" s="111" t="n">
        <v>26</v>
      </c>
      <c r="AG82" s="110" t="n">
        <v>0.2524</v>
      </c>
      <c r="AH82" s="111" t="n">
        <v>2320</v>
      </c>
      <c r="AI82" s="112" t="n">
        <v>22.52</v>
      </c>
      <c r="AJ82" s="112" t="n">
        <v>89.23</v>
      </c>
      <c r="AK82" s="111" t="n">
        <v>8</v>
      </c>
      <c r="AL82" s="110" t="n">
        <v>0.3077</v>
      </c>
      <c r="AM82" s="111" t="n">
        <v>886</v>
      </c>
      <c r="AN82" s="110" t="n">
        <v>0.0034</v>
      </c>
      <c r="AO82" s="111" t="n">
        <v>71</v>
      </c>
      <c r="AP82" s="110" t="n">
        <v>0.0131</v>
      </c>
      <c r="AQ82" s="111" t="n">
        <v>13</v>
      </c>
      <c r="AR82" s="110" t="n">
        <v>0.1831</v>
      </c>
      <c r="AS82" s="111" t="n">
        <v>1</v>
      </c>
      <c r="AT82" s="111" t="n">
        <v>50</v>
      </c>
      <c r="AU82" s="111" t="n">
        <v>-171</v>
      </c>
      <c r="AV82" s="112" t="n">
        <v>-13.15</v>
      </c>
    </row>
    <row r="83" ht="16.5" customHeight="1">
      <c r="A83" s="113" t="n">
        <v>45488</v>
      </c>
      <c r="B83" s="111" t="n">
        <v>1769</v>
      </c>
      <c r="C83" s="111" t="n">
        <v>5351</v>
      </c>
      <c r="D83" s="111" t="n">
        <v>3104</v>
      </c>
      <c r="E83" s="110" t="n">
        <v>0.5801</v>
      </c>
      <c r="F83" s="111" t="n">
        <v>174</v>
      </c>
      <c r="G83" s="110" t="n">
        <v>0.0561</v>
      </c>
      <c r="H83" s="111" t="n">
        <v>149</v>
      </c>
      <c r="I83" s="110" t="n">
        <v>0.8563</v>
      </c>
      <c r="J83" s="111" t="n">
        <v>112</v>
      </c>
      <c r="K83" s="110" t="n">
        <v>0.0633</v>
      </c>
      <c r="L83" s="110" t="n">
        <v>0.7517</v>
      </c>
      <c r="M83" s="111" t="n">
        <v>9</v>
      </c>
      <c r="N83" s="110" t="n">
        <v>0.0804</v>
      </c>
      <c r="O83" s="111" t="n">
        <v>470</v>
      </c>
      <c r="P83" s="112" t="n">
        <v>4.2</v>
      </c>
      <c r="Q83" s="112" t="n">
        <v>52.22</v>
      </c>
      <c r="R83" s="111" t="n">
        <v>106</v>
      </c>
      <c r="S83" s="111" t="n">
        <v>9</v>
      </c>
      <c r="T83" s="110" t="n">
        <v>0.0849</v>
      </c>
      <c r="U83" s="111" t="n">
        <v>470</v>
      </c>
      <c r="V83" s="112" t="n">
        <v>4.43</v>
      </c>
      <c r="W83" s="112" t="n">
        <v>52.22</v>
      </c>
      <c r="X83" s="111" t="n">
        <v>5</v>
      </c>
      <c r="Y83" s="110" t="n">
        <v>0.5556</v>
      </c>
      <c r="Z83" s="111" t="n">
        <v>660</v>
      </c>
      <c r="AA83" s="110" t="n">
        <v>1.4043</v>
      </c>
      <c r="AB83" s="111" t="n">
        <v>2</v>
      </c>
      <c r="AC83" s="110" t="n">
        <v>0.2222</v>
      </c>
      <c r="AD83" s="111" t="n">
        <v>100</v>
      </c>
      <c r="AE83" s="111" t="n">
        <v>50</v>
      </c>
      <c r="AF83" s="111" t="n">
        <v>19</v>
      </c>
      <c r="AG83" s="110" t="n">
        <v>0.1696</v>
      </c>
      <c r="AH83" s="111" t="n">
        <v>870</v>
      </c>
      <c r="AI83" s="112" t="n">
        <v>7.77</v>
      </c>
      <c r="AJ83" s="112" t="n">
        <v>45.79</v>
      </c>
      <c r="AK83" s="111" t="n">
        <v>5</v>
      </c>
      <c r="AL83" s="110" t="n">
        <v>0.2632</v>
      </c>
      <c r="AM83" s="111" t="n">
        <v>604</v>
      </c>
      <c r="AN83" s="110" t="n">
        <v>0.0057</v>
      </c>
      <c r="AO83" s="111" t="n">
        <v>82</v>
      </c>
      <c r="AP83" s="110" t="n">
        <v>0.0153</v>
      </c>
      <c r="AQ83" s="111" t="n">
        <v>11</v>
      </c>
      <c r="AR83" s="110" t="n">
        <v>0.1341</v>
      </c>
      <c r="AS83" s="111" t="n">
        <v>0</v>
      </c>
      <c r="AT83" s="111" t="n">
        <v>0</v>
      </c>
      <c r="AU83" s="111" t="n">
        <v>-190</v>
      </c>
      <c r="AV83" s="112" t="n">
        <v>-17.27</v>
      </c>
    </row>
    <row r="84" ht="16.5" customHeight="1">
      <c r="A84" s="113" t="n">
        <v>45487</v>
      </c>
      <c r="B84" s="111" t="n">
        <v>1064</v>
      </c>
      <c r="C84" s="111" t="n">
        <v>4592</v>
      </c>
      <c r="D84" s="111" t="n">
        <v>2641</v>
      </c>
      <c r="E84" s="110" t="n">
        <v>0.5751</v>
      </c>
      <c r="F84" s="111" t="n">
        <v>152</v>
      </c>
      <c r="G84" s="110" t="n">
        <v>0.0576</v>
      </c>
      <c r="H84" s="111" t="n">
        <v>157</v>
      </c>
      <c r="I84" s="110" t="n">
        <v>1.0329</v>
      </c>
      <c r="J84" s="111" t="n">
        <v>112</v>
      </c>
      <c r="K84" s="110" t="n">
        <v>0.1053</v>
      </c>
      <c r="L84" s="110" t="n">
        <v>0.7134</v>
      </c>
      <c r="M84" s="111" t="n">
        <v>18</v>
      </c>
      <c r="N84" s="110" t="n">
        <v>0.1607</v>
      </c>
      <c r="O84" s="111" t="n">
        <v>590</v>
      </c>
      <c r="P84" s="112" t="n">
        <v>5.27</v>
      </c>
      <c r="Q84" s="112" t="n">
        <v>32.78</v>
      </c>
      <c r="R84" s="111" t="n">
        <v>102</v>
      </c>
      <c r="S84" s="111" t="n">
        <v>18</v>
      </c>
      <c r="T84" s="110" t="n">
        <v>0.1765</v>
      </c>
      <c r="U84" s="111" t="n">
        <v>590</v>
      </c>
      <c r="V84" s="112" t="n">
        <v>5.78</v>
      </c>
      <c r="W84" s="112" t="n">
        <v>32.78</v>
      </c>
      <c r="X84" s="111" t="n">
        <v>3</v>
      </c>
      <c r="Y84" s="110" t="n">
        <v>0.1667</v>
      </c>
      <c r="Z84" s="111" t="n">
        <v>186</v>
      </c>
      <c r="AA84" s="110" t="n">
        <v>0.3153</v>
      </c>
      <c r="AB84" s="111" t="n">
        <v>3</v>
      </c>
      <c r="AC84" s="110" t="n">
        <v>0.1667</v>
      </c>
      <c r="AD84" s="111" t="n">
        <v>140</v>
      </c>
      <c r="AE84" s="111" t="n">
        <v>46.67</v>
      </c>
      <c r="AF84" s="111" t="n">
        <v>36</v>
      </c>
      <c r="AG84" s="110" t="n">
        <v>0.3214</v>
      </c>
      <c r="AH84" s="111" t="n">
        <v>2610</v>
      </c>
      <c r="AI84" s="112" t="n">
        <v>23.3</v>
      </c>
      <c r="AJ84" s="112" t="n">
        <v>72.5</v>
      </c>
      <c r="AK84" s="111" t="n">
        <v>10</v>
      </c>
      <c r="AL84" s="110" t="n">
        <v>0.2778</v>
      </c>
      <c r="AM84" s="111" t="n">
        <v>1374</v>
      </c>
      <c r="AN84" s="110" t="n">
        <v>0.0038</v>
      </c>
      <c r="AO84" s="111" t="n">
        <v>80</v>
      </c>
      <c r="AP84" s="110" t="n">
        <v>0.0174</v>
      </c>
      <c r="AQ84" s="111" t="n">
        <v>21</v>
      </c>
      <c r="AR84" s="110" t="n">
        <v>0.2625</v>
      </c>
      <c r="AS84" s="111" t="n">
        <v>0</v>
      </c>
      <c r="AT84" s="111" t="n">
        <v>0</v>
      </c>
      <c r="AU84" s="111" t="n">
        <v>404</v>
      </c>
      <c r="AV84" s="112" t="n">
        <v>19.24</v>
      </c>
    </row>
    <row r="85" ht="16.5" customHeight="1">
      <c r="A85" s="113" t="n">
        <v>45486</v>
      </c>
      <c r="B85" s="111" t="n">
        <v>1267</v>
      </c>
      <c r="C85" s="111" t="n">
        <v>4821</v>
      </c>
      <c r="D85" s="111" t="n">
        <v>2822</v>
      </c>
      <c r="E85" s="110" t="n">
        <v>0.5854</v>
      </c>
      <c r="F85" s="111" t="n">
        <v>145</v>
      </c>
      <c r="G85" s="110" t="n">
        <v>0.0514</v>
      </c>
      <c r="H85" s="111" t="n">
        <v>150</v>
      </c>
      <c r="I85" s="110" t="n">
        <v>1.0345</v>
      </c>
      <c r="J85" s="111" t="n">
        <v>119</v>
      </c>
      <c r="K85" s="110" t="n">
        <v>0.0939</v>
      </c>
      <c r="L85" s="110" t="n">
        <v>0.7933</v>
      </c>
      <c r="M85" s="111" t="n">
        <v>16</v>
      </c>
      <c r="N85" s="110" t="n">
        <v>0.1345</v>
      </c>
      <c r="O85" s="111" t="n">
        <v>510</v>
      </c>
      <c r="P85" s="112" t="n">
        <v>4.29</v>
      </c>
      <c r="Q85" s="112" t="n">
        <v>31.88</v>
      </c>
      <c r="R85" s="111" t="n">
        <v>114</v>
      </c>
      <c r="S85" s="111" t="n">
        <v>16</v>
      </c>
      <c r="T85" s="110" t="n">
        <v>0.1404</v>
      </c>
      <c r="U85" s="111" t="n">
        <v>510</v>
      </c>
      <c r="V85" s="112" t="n">
        <v>4.47</v>
      </c>
      <c r="W85" s="112" t="n">
        <v>31.88</v>
      </c>
      <c r="X85" s="111" t="n">
        <v>4</v>
      </c>
      <c r="Y85" s="110" t="n">
        <v>0.25</v>
      </c>
      <c r="Z85" s="111" t="n">
        <v>260</v>
      </c>
      <c r="AA85" s="110" t="n">
        <v>0.5098</v>
      </c>
      <c r="AB85" s="111" t="n">
        <v>3</v>
      </c>
      <c r="AC85" s="110" t="n">
        <v>0.1875</v>
      </c>
      <c r="AD85" s="111" t="n">
        <v>110</v>
      </c>
      <c r="AE85" s="111" t="n">
        <v>36.67</v>
      </c>
      <c r="AF85" s="111" t="n">
        <v>24</v>
      </c>
      <c r="AG85" s="110" t="n">
        <v>0.2017</v>
      </c>
      <c r="AH85" s="111" t="n">
        <v>1510</v>
      </c>
      <c r="AI85" s="112" t="n">
        <v>12.69</v>
      </c>
      <c r="AJ85" s="112" t="n">
        <v>62.92</v>
      </c>
      <c r="AK85" s="111" t="n">
        <v>6</v>
      </c>
      <c r="AL85" s="110" t="n">
        <v>0.25</v>
      </c>
      <c r="AM85" s="111" t="n">
        <v>826</v>
      </c>
      <c r="AN85" s="110" t="n">
        <v>0.004</v>
      </c>
      <c r="AO85" s="111" t="n">
        <v>83</v>
      </c>
      <c r="AP85" s="110" t="n">
        <v>0.0172</v>
      </c>
      <c r="AQ85" s="111" t="n">
        <v>19</v>
      </c>
      <c r="AR85" s="110" t="n">
        <v>0.2289</v>
      </c>
      <c r="AS85" s="111" t="n">
        <v>1</v>
      </c>
      <c r="AT85" s="111" t="n">
        <v>50</v>
      </c>
      <c r="AU85" s="111" t="n">
        <v>200</v>
      </c>
      <c r="AV85" s="112" t="n">
        <v>10.53</v>
      </c>
    </row>
    <row r="86" ht="16.5" customHeight="1">
      <c r="A86" s="113" t="n">
        <v>45485</v>
      </c>
      <c r="B86" s="111" t="n">
        <v>1522</v>
      </c>
      <c r="C86" s="111" t="n">
        <v>5229</v>
      </c>
      <c r="D86" s="111" t="n">
        <v>2980</v>
      </c>
      <c r="E86" s="110" t="n">
        <v>0.5699</v>
      </c>
      <c r="F86" s="111" t="n">
        <v>197</v>
      </c>
      <c r="G86" s="110" t="n">
        <v>0.0661</v>
      </c>
      <c r="H86" s="111" t="n">
        <v>189</v>
      </c>
      <c r="I86" s="110" t="n">
        <v>0.9594</v>
      </c>
      <c r="J86" s="111" t="n">
        <v>155</v>
      </c>
      <c r="K86" s="110" t="n">
        <v>0.1018</v>
      </c>
      <c r="L86" s="110" t="n">
        <v>0.8201</v>
      </c>
      <c r="M86" s="111" t="n">
        <v>19</v>
      </c>
      <c r="N86" s="110" t="n">
        <v>0.1226</v>
      </c>
      <c r="O86" s="111" t="n">
        <v>540</v>
      </c>
      <c r="P86" s="112" t="n">
        <v>3.48</v>
      </c>
      <c r="Q86" s="112" t="n">
        <v>28.42</v>
      </c>
      <c r="R86" s="111" t="n">
        <v>152</v>
      </c>
      <c r="S86" s="111" t="n">
        <v>19</v>
      </c>
      <c r="T86" s="110" t="n">
        <v>0.125</v>
      </c>
      <c r="U86" s="111" t="n">
        <v>540</v>
      </c>
      <c r="V86" s="112" t="n">
        <v>3.55</v>
      </c>
      <c r="W86" s="112" t="n">
        <v>28.42</v>
      </c>
      <c r="X86" s="111" t="n">
        <v>1</v>
      </c>
      <c r="Y86" s="110" t="n">
        <v>0.0526</v>
      </c>
      <c r="Z86" s="111" t="n">
        <v>100</v>
      </c>
      <c r="AA86" s="110" t="n">
        <v>0.1852</v>
      </c>
      <c r="AB86" s="111" t="n">
        <v>1</v>
      </c>
      <c r="AC86" s="110" t="n">
        <v>0.0526</v>
      </c>
      <c r="AD86" s="111" t="n">
        <v>50</v>
      </c>
      <c r="AE86" s="111" t="n">
        <v>50</v>
      </c>
      <c r="AF86" s="111" t="n">
        <v>25</v>
      </c>
      <c r="AG86" s="110" t="n">
        <v>0.1613</v>
      </c>
      <c r="AH86" s="111" t="n">
        <v>800</v>
      </c>
      <c r="AI86" s="112" t="n">
        <v>5.16</v>
      </c>
      <c r="AJ86" s="112" t="n">
        <v>32</v>
      </c>
      <c r="AK86" s="111" t="n">
        <v>4</v>
      </c>
      <c r="AL86" s="110" t="n">
        <v>0.16</v>
      </c>
      <c r="AM86" s="111" t="n">
        <v>280</v>
      </c>
      <c r="AN86" s="110" t="n">
        <v>0.005</v>
      </c>
      <c r="AO86" s="111" t="n">
        <v>92</v>
      </c>
      <c r="AP86" s="110" t="n">
        <v>0.0176</v>
      </c>
      <c r="AQ86" s="111" t="n">
        <v>19</v>
      </c>
      <c r="AR86" s="110" t="n">
        <v>0.2065</v>
      </c>
      <c r="AS86" s="111" t="n">
        <v>0</v>
      </c>
      <c r="AT86" s="111" t="n">
        <v>0</v>
      </c>
      <c r="AU86" s="111" t="n">
        <v>440</v>
      </c>
      <c r="AV86" s="112" t="n">
        <v>23.16</v>
      </c>
    </row>
    <row r="87" ht="16.5" customHeight="1">
      <c r="A87" s="113" t="n">
        <v>45484</v>
      </c>
      <c r="B87" s="111" t="n">
        <v>2122</v>
      </c>
      <c r="C87" s="111" t="n">
        <v>5900</v>
      </c>
      <c r="D87" s="111" t="n">
        <v>3404</v>
      </c>
      <c r="E87" s="110" t="n">
        <v>0.5769</v>
      </c>
      <c r="F87" s="111" t="n">
        <v>208</v>
      </c>
      <c r="G87" s="110" t="n">
        <v>0.0611</v>
      </c>
      <c r="H87" s="111" t="n">
        <v>220</v>
      </c>
      <c r="I87" s="110" t="n">
        <v>1.0577</v>
      </c>
      <c r="J87" s="111" t="n">
        <v>174</v>
      </c>
      <c r="K87" s="110" t="n">
        <v>0.082</v>
      </c>
      <c r="L87" s="110" t="n">
        <v>0.7909</v>
      </c>
      <c r="M87" s="111" t="n">
        <v>28</v>
      </c>
      <c r="N87" s="110" t="n">
        <v>0.1609</v>
      </c>
      <c r="O87" s="111" t="n">
        <v>780</v>
      </c>
      <c r="P87" s="112" t="n">
        <v>4.48</v>
      </c>
      <c r="Q87" s="112" t="n">
        <v>27.86</v>
      </c>
      <c r="R87" s="111" t="n">
        <v>165</v>
      </c>
      <c r="S87" s="111" t="n">
        <v>28</v>
      </c>
      <c r="T87" s="110" t="n">
        <v>0.1697</v>
      </c>
      <c r="U87" s="111" t="n">
        <v>780</v>
      </c>
      <c r="V87" s="112" t="n">
        <v>4.73</v>
      </c>
      <c r="W87" s="112" t="n">
        <v>27.86</v>
      </c>
      <c r="X87" s="111" t="n">
        <v>1</v>
      </c>
      <c r="Y87" s="110" t="n">
        <v>0.0357</v>
      </c>
      <c r="Z87" s="111" t="n">
        <v>200</v>
      </c>
      <c r="AA87" s="110" t="n">
        <v>0.2564</v>
      </c>
      <c r="AB87" s="111" t="n">
        <v>4</v>
      </c>
      <c r="AC87" s="110" t="n">
        <v>0.1429</v>
      </c>
      <c r="AD87" s="111" t="n">
        <v>140</v>
      </c>
      <c r="AE87" s="111" t="n">
        <v>35</v>
      </c>
      <c r="AF87" s="111" t="n">
        <v>45</v>
      </c>
      <c r="AG87" s="110" t="n">
        <v>0.2586</v>
      </c>
      <c r="AH87" s="111" t="n">
        <v>1775</v>
      </c>
      <c r="AI87" s="112" t="n">
        <v>10.2</v>
      </c>
      <c r="AJ87" s="112" t="n">
        <v>39.44</v>
      </c>
      <c r="AK87" s="111" t="n">
        <v>6</v>
      </c>
      <c r="AL87" s="110" t="n">
        <v>0.1333</v>
      </c>
      <c r="AM87" s="111" t="n">
        <v>482</v>
      </c>
      <c r="AN87" s="110" t="n">
        <v>0.0034</v>
      </c>
      <c r="AO87" s="111" t="n">
        <v>113</v>
      </c>
      <c r="AP87" s="110" t="n">
        <v>0.0192</v>
      </c>
      <c r="AQ87" s="111" t="n">
        <v>25</v>
      </c>
      <c r="AR87" s="110" t="n">
        <v>0.2212</v>
      </c>
      <c r="AS87" s="111" t="n">
        <v>1</v>
      </c>
      <c r="AT87" s="111" t="n">
        <v>50</v>
      </c>
      <c r="AU87" s="111" t="n">
        <v>530</v>
      </c>
      <c r="AV87" s="112" t="n">
        <v>21.2</v>
      </c>
    </row>
    <row r="88" ht="16.5" customHeight="1">
      <c r="A88" s="113" t="n">
        <v>45483</v>
      </c>
      <c r="B88" s="111" t="n">
        <v>3075</v>
      </c>
      <c r="C88" s="111" t="n">
        <v>6890</v>
      </c>
      <c r="D88" s="111" t="n">
        <v>3789</v>
      </c>
      <c r="E88" s="110" t="n">
        <v>0.5499</v>
      </c>
      <c r="F88" s="111" t="n">
        <v>274</v>
      </c>
      <c r="G88" s="110" t="n">
        <v>0.0723</v>
      </c>
      <c r="H88" s="111" t="n">
        <v>263</v>
      </c>
      <c r="I88" s="110" t="n">
        <v>0.9599</v>
      </c>
      <c r="J88" s="111" t="n">
        <v>176</v>
      </c>
      <c r="K88" s="110" t="n">
        <v>0.0572</v>
      </c>
      <c r="L88" s="110" t="n">
        <v>0.6692</v>
      </c>
      <c r="M88" s="111" t="n">
        <v>34</v>
      </c>
      <c r="N88" s="110" t="n">
        <v>0.1932</v>
      </c>
      <c r="O88" s="111" t="n">
        <v>1120</v>
      </c>
      <c r="P88" s="112" t="n">
        <v>6.36</v>
      </c>
      <c r="Q88" s="112" t="n">
        <v>32.94</v>
      </c>
      <c r="R88" s="111" t="n">
        <v>166</v>
      </c>
      <c r="S88" s="111" t="n">
        <v>34</v>
      </c>
      <c r="T88" s="110" t="n">
        <v>0.2048</v>
      </c>
      <c r="U88" s="111" t="n">
        <v>1120</v>
      </c>
      <c r="V88" s="112" t="n">
        <v>6.75</v>
      </c>
      <c r="W88" s="112" t="n">
        <v>32.94</v>
      </c>
      <c r="X88" s="111" t="n">
        <v>2</v>
      </c>
      <c r="Y88" s="110" t="n">
        <v>0.0588</v>
      </c>
      <c r="Z88" s="111" t="n">
        <v>290</v>
      </c>
      <c r="AA88" s="110" t="n">
        <v>0.2589</v>
      </c>
      <c r="AB88" s="111" t="n">
        <v>6</v>
      </c>
      <c r="AC88" s="110" t="n">
        <v>0.1765</v>
      </c>
      <c r="AD88" s="111" t="n">
        <v>240</v>
      </c>
      <c r="AE88" s="111" t="n">
        <v>40</v>
      </c>
      <c r="AF88" s="111" t="n">
        <v>48</v>
      </c>
      <c r="AG88" s="110" t="n">
        <v>0.2727</v>
      </c>
      <c r="AH88" s="111" t="n">
        <v>2310</v>
      </c>
      <c r="AI88" s="112" t="n">
        <v>13.13</v>
      </c>
      <c r="AJ88" s="112" t="n">
        <v>48.13</v>
      </c>
      <c r="AK88" s="111" t="n">
        <v>7</v>
      </c>
      <c r="AL88" s="110" t="n">
        <v>0.1458</v>
      </c>
      <c r="AM88" s="111" t="n">
        <v>590</v>
      </c>
      <c r="AN88" s="110" t="n">
        <v>0.003</v>
      </c>
      <c r="AO88" s="111" t="n">
        <v>113</v>
      </c>
      <c r="AP88" s="110" t="n">
        <v>0.0164</v>
      </c>
      <c r="AQ88" s="111" t="n">
        <v>29</v>
      </c>
      <c r="AR88" s="110" t="n">
        <v>0.2566</v>
      </c>
      <c r="AS88" s="111" t="n">
        <v>1</v>
      </c>
      <c r="AT88" s="111" t="n">
        <v>51</v>
      </c>
      <c r="AU88" s="111" t="n">
        <v>779</v>
      </c>
      <c r="AV88" s="112" t="n">
        <v>26.86</v>
      </c>
    </row>
    <row r="89" ht="16.5" customHeight="1">
      <c r="A89" s="113" t="n">
        <v>45482</v>
      </c>
      <c r="B89" s="111" t="n">
        <v>3191</v>
      </c>
      <c r="C89" s="111" t="n">
        <v>7116</v>
      </c>
      <c r="D89" s="111" t="n">
        <v>2989</v>
      </c>
      <c r="E89" s="110" t="n">
        <v>0.42</v>
      </c>
      <c r="F89" s="111" t="n">
        <v>211</v>
      </c>
      <c r="G89" s="110" t="n">
        <v>0.0706</v>
      </c>
      <c r="H89" s="111" t="n">
        <v>176</v>
      </c>
      <c r="I89" s="110" t="n">
        <v>0.8341</v>
      </c>
      <c r="J89" s="111" t="n">
        <v>108</v>
      </c>
      <c r="K89" s="110" t="n">
        <v>0.0338</v>
      </c>
      <c r="L89" s="110" t="n">
        <v>0.6136</v>
      </c>
      <c r="M89" s="111" t="n">
        <v>11</v>
      </c>
      <c r="N89" s="110" t="n">
        <v>0.1019</v>
      </c>
      <c r="O89" s="111" t="n">
        <v>260</v>
      </c>
      <c r="P89" s="112" t="n">
        <v>2.41</v>
      </c>
      <c r="Q89" s="112" t="n">
        <v>23.64</v>
      </c>
      <c r="R89" s="111" t="n">
        <v>108</v>
      </c>
      <c r="S89" s="111" t="n">
        <v>11</v>
      </c>
      <c r="T89" s="110" t="n">
        <v>0.1019</v>
      </c>
      <c r="U89" s="111" t="n">
        <v>260</v>
      </c>
      <c r="V89" s="112" t="n">
        <v>2.41</v>
      </c>
      <c r="W89" s="112" t="n">
        <v>23.64</v>
      </c>
      <c r="X89" s="111" t="n">
        <v>0</v>
      </c>
      <c r="Y89" s="110" t="n">
        <v>0</v>
      </c>
      <c r="Z89" s="111" t="n">
        <v>0</v>
      </c>
      <c r="AA89" s="110" t="n">
        <v>0</v>
      </c>
      <c r="AB89" s="111" t="n">
        <v>2</v>
      </c>
      <c r="AC89" s="110" t="n">
        <v>0.1818</v>
      </c>
      <c r="AD89" s="111" t="n">
        <v>40</v>
      </c>
      <c r="AE89" s="111" t="n">
        <v>20</v>
      </c>
      <c r="AF89" s="111" t="n">
        <v>17</v>
      </c>
      <c r="AG89" s="110" t="n">
        <v>0.1574</v>
      </c>
      <c r="AH89" s="111" t="n">
        <v>4030</v>
      </c>
      <c r="AI89" s="112" t="n">
        <v>37.31</v>
      </c>
      <c r="AJ89" s="112" t="n">
        <v>237.06</v>
      </c>
      <c r="AK89" s="111" t="n">
        <v>9</v>
      </c>
      <c r="AL89" s="110" t="n">
        <v>0.5294</v>
      </c>
      <c r="AM89" s="111" t="n">
        <v>3102</v>
      </c>
      <c r="AN89" s="110" t="n">
        <v>0.0022</v>
      </c>
      <c r="AO89" s="111" t="n">
        <v>77</v>
      </c>
      <c r="AP89" s="110" t="n">
        <v>0.0108</v>
      </c>
      <c r="AQ89" s="111" t="n">
        <v>12</v>
      </c>
      <c r="AR89" s="110" t="n">
        <v>0.1558</v>
      </c>
      <c r="AS89" s="111" t="n">
        <v>0</v>
      </c>
      <c r="AT89" s="111" t="n">
        <v>0</v>
      </c>
      <c r="AU89" s="111" t="n">
        <v>260</v>
      </c>
      <c r="AV89" s="112" t="n">
        <v>21.67</v>
      </c>
    </row>
    <row r="90" ht="16.5" customHeight="1">
      <c r="G90" s="102"/>
      <c r="K90" s="102"/>
      <c r="AP90" s="102"/>
      <c r="AV90" s="103"/>
    </row>
    <row r="91" s="101" customFormat="1" ht="60.75" customHeight="1">
      <c r="A91" s="114" t="s">
        <v>379</v>
      </c>
      <c r="B91" s="114" t="s">
        <v>499</v>
      </c>
      <c r="C91" s="114" t="s">
        <v>400</v>
      </c>
      <c r="D91" s="114" t="s">
        <v>401</v>
      </c>
      <c r="E91" s="114" t="s">
        <v>402</v>
      </c>
      <c r="F91" s="114" t="s">
        <v>500</v>
      </c>
      <c r="G91" s="114" t="s">
        <v>501</v>
      </c>
      <c r="H91" s="114" t="s">
        <v>502</v>
      </c>
      <c r="I91" s="114" t="s">
        <v>503</v>
      </c>
      <c r="J91" s="114" t="s">
        <v>504</v>
      </c>
      <c r="K91" s="114" t="s">
        <v>505</v>
      </c>
      <c r="L91" s="114" t="s">
        <v>506</v>
      </c>
      <c r="M91" s="475" t="s">
        <v>599</v>
      </c>
      <c r="N91" s="100"/>
      <c r="O91" s="100"/>
      <c r="P91" s="100"/>
      <c r="Q91" s="115"/>
      <c r="T91" s="116"/>
      <c r="V91" s="115"/>
      <c r="W91" s="115"/>
      <c r="Y91" s="116"/>
      <c r="AA91" s="116"/>
      <c r="AC91" s="116"/>
      <c r="AG91" s="116"/>
      <c r="AI91" s="115"/>
      <c r="AJ91" s="115"/>
      <c r="AL91" s="116"/>
      <c r="AN91" s="116"/>
      <c r="AP91" s="116"/>
      <c r="AR91" s="116"/>
      <c r="AV91" s="115"/>
    </row>
    <row r="92" ht="16.5" customHeight="1">
      <c r="A92" s="117" t="n">
        <v>45510</v>
      </c>
      <c r="B92" s="118" t="n">
        <v>3706</v>
      </c>
      <c r="C92" s="118" t="n">
        <v>11083</v>
      </c>
      <c r="D92" s="118" t="n">
        <v>6557</v>
      </c>
      <c r="E92" s="119" t="n">
        <v>0.5916</v>
      </c>
      <c r="F92" s="118" t="n">
        <v>778</v>
      </c>
      <c r="G92" s="119" t="n">
        <v>0.1187</v>
      </c>
      <c r="H92" s="118" t="n">
        <v>441</v>
      </c>
      <c r="I92" s="119" t="n">
        <v>0.5668</v>
      </c>
      <c r="J92" s="118" t="n">
        <v>56</v>
      </c>
      <c r="K92" s="119" t="n">
        <v>0.0151</v>
      </c>
      <c r="L92" s="119" t="n">
        <v>0.127</v>
      </c>
      <c r="N92" s="100"/>
      <c r="P92" s="100"/>
      <c r="AP92" s="102"/>
      <c r="AV92" s="103"/>
    </row>
    <row r="93" ht="16.5" customHeight="1">
      <c r="A93" s="117" t="n">
        <v>45511</v>
      </c>
      <c r="B93" s="118" t="n">
        <v>3874</v>
      </c>
      <c r="C93" s="118" t="n">
        <v>11526</v>
      </c>
      <c r="D93" s="118" t="n">
        <v>6596</v>
      </c>
      <c r="E93" s="119" t="n">
        <v>0.5723</v>
      </c>
      <c r="F93" s="118" t="n">
        <v>756</v>
      </c>
      <c r="G93" s="119" t="n">
        <v>0.1146</v>
      </c>
      <c r="H93" s="118" t="n">
        <v>434</v>
      </c>
      <c r="I93" s="119" t="n">
        <v>0.5741</v>
      </c>
      <c r="J93" s="118" t="n">
        <v>58</v>
      </c>
      <c r="K93" s="119" t="n">
        <v>0.015</v>
      </c>
      <c r="L93" s="119" t="n">
        <v>0.1336</v>
      </c>
      <c r="N93" s="100"/>
      <c r="P93" s="100"/>
      <c r="AP93" s="102"/>
      <c r="AV93" s="103"/>
    </row>
    <row r="94" ht="16.5" customHeight="1">
      <c r="A94" s="117" t="n">
        <v>45512</v>
      </c>
      <c r="B94" s="118" t="n">
        <v>3864</v>
      </c>
      <c r="C94" s="118" t="n">
        <v>11672</v>
      </c>
      <c r="D94" s="118" t="n">
        <v>6463</v>
      </c>
      <c r="E94" s="119" t="n">
        <v>0.5537</v>
      </c>
      <c r="F94" s="118" t="n">
        <v>788</v>
      </c>
      <c r="G94" s="119" t="n">
        <v>0.1219</v>
      </c>
      <c r="H94" s="118" t="n">
        <v>448</v>
      </c>
      <c r="I94" s="119" t="n">
        <v>0.5685</v>
      </c>
      <c r="J94" s="118" t="n">
        <v>50</v>
      </c>
      <c r="K94" s="119" t="n">
        <v>0.0129</v>
      </c>
      <c r="L94" s="119" t="n">
        <v>0.1116</v>
      </c>
      <c r="N94" s="100"/>
      <c r="P94" s="100"/>
      <c r="AP94" s="102"/>
      <c r="AV94" s="103"/>
    </row>
    <row r="95" ht="16.5" customHeight="1">
      <c r="A95" s="117" t="n">
        <v>45513</v>
      </c>
      <c r="B95" s="118" t="n">
        <v>4695</v>
      </c>
      <c r="C95" s="118" t="n">
        <v>12851</v>
      </c>
      <c r="D95" s="118" t="n">
        <v>7079</v>
      </c>
      <c r="E95" s="119" t="n">
        <v>0.5509</v>
      </c>
      <c r="F95" s="118" t="n">
        <v>815</v>
      </c>
      <c r="G95" s="119" t="n">
        <v>0.1151</v>
      </c>
      <c r="H95" s="118" t="n">
        <v>439</v>
      </c>
      <c r="I95" s="119" t="n">
        <v>0.5387</v>
      </c>
      <c r="J95" s="118" t="n">
        <v>63</v>
      </c>
      <c r="K95" s="119" t="n">
        <v>0.0134</v>
      </c>
      <c r="L95" s="119" t="n">
        <v>0.1435</v>
      </c>
      <c r="N95" s="100"/>
      <c r="P95" s="100"/>
      <c r="AP95" s="102"/>
      <c r="AV95" s="103"/>
    </row>
    <row r="96" ht="16.5" customHeight="1">
      <c r="A96" s="117" t="n">
        <v>45514</v>
      </c>
      <c r="B96" s="118" t="n">
        <v>3679</v>
      </c>
      <c r="C96" s="118" t="n">
        <v>12130</v>
      </c>
      <c r="D96" s="118" t="n">
        <v>6700</v>
      </c>
      <c r="E96" s="119" t="n">
        <v>0.5523</v>
      </c>
      <c r="F96" s="118" t="n">
        <v>792</v>
      </c>
      <c r="G96" s="119" t="n">
        <v>0.1182</v>
      </c>
      <c r="H96" s="118" t="n">
        <v>452</v>
      </c>
      <c r="I96" s="119" t="n">
        <v>0.5707</v>
      </c>
      <c r="J96" s="118" t="n">
        <v>58</v>
      </c>
      <c r="K96" s="119" t="n">
        <v>0.0158</v>
      </c>
      <c r="L96" s="119" t="n">
        <v>0.1283</v>
      </c>
      <c r="N96" s="100"/>
      <c r="P96" s="100"/>
      <c r="AP96" s="102"/>
      <c r="AV96" s="103"/>
    </row>
    <row r="97" ht="16.5" customHeight="1">
      <c r="A97" s="117" t="n">
        <v>45515</v>
      </c>
      <c r="B97" s="118" t="n">
        <v>2943</v>
      </c>
      <c r="C97" s="118" t="n">
        <v>11162</v>
      </c>
      <c r="D97" s="118" t="n">
        <v>6065</v>
      </c>
      <c r="E97" s="119" t="n">
        <v>0.5434</v>
      </c>
      <c r="F97" s="118" t="n">
        <v>741</v>
      </c>
      <c r="G97" s="119" t="n">
        <v>0.1222</v>
      </c>
      <c r="H97" s="118" t="n">
        <v>398</v>
      </c>
      <c r="I97" s="119" t="n">
        <v>0.5371</v>
      </c>
      <c r="J97" s="118" t="n">
        <v>51</v>
      </c>
      <c r="K97" s="119" t="n">
        <v>0.0173</v>
      </c>
      <c r="L97" s="119" t="n">
        <v>0.1281</v>
      </c>
      <c r="N97" s="100"/>
      <c r="P97" s="100"/>
      <c r="AP97" s="102"/>
      <c r="AV97" s="103"/>
    </row>
    <row r="98" ht="16.5" customHeight="1">
      <c r="A98" s="117" t="n">
        <v>45516</v>
      </c>
      <c r="B98" s="118" t="n">
        <v>3892</v>
      </c>
      <c r="C98" s="118" t="n">
        <v>12609</v>
      </c>
      <c r="D98" s="118" t="n">
        <v>6700</v>
      </c>
      <c r="E98" s="119" t="n">
        <v>0.5314</v>
      </c>
      <c r="F98" s="118" t="n">
        <v>801</v>
      </c>
      <c r="G98" s="119" t="n">
        <v>0.1196</v>
      </c>
      <c r="H98" s="118" t="n">
        <v>435</v>
      </c>
      <c r="I98" s="119" t="n">
        <v>0.5431</v>
      </c>
      <c r="J98" s="118" t="n">
        <v>62</v>
      </c>
      <c r="K98" s="119" t="n">
        <v>0.0159</v>
      </c>
      <c r="L98" s="119" t="n">
        <v>0.1425</v>
      </c>
      <c r="N98" s="100"/>
      <c r="P98" s="100"/>
      <c r="AP98" s="102"/>
      <c r="AV98" s="103"/>
    </row>
    <row r="99" ht="16.5" customHeight="1">
      <c r="A99" s="120" t="s">
        <v>444</v>
      </c>
      <c r="B99" s="120" t="n">
        <v>26653</v>
      </c>
      <c r="C99" s="120" t="n">
        <v>83033</v>
      </c>
      <c r="D99" s="120" t="n">
        <v>46160</v>
      </c>
      <c r="E99" s="121" t="n">
        <v>0.5559</v>
      </c>
      <c r="F99" s="120" t="n">
        <v>5471</v>
      </c>
      <c r="G99" s="121" t="n">
        <v>0.1185</v>
      </c>
      <c r="H99" s="120" t="n">
        <v>3047</v>
      </c>
      <c r="I99" s="121" t="n">
        <v>0.5569</v>
      </c>
      <c r="J99" s="120" t="n">
        <v>398</v>
      </c>
      <c r="K99" s="121" t="n">
        <v>0.0149</v>
      </c>
      <c r="L99" s="121" t="n">
        <v>0.1306</v>
      </c>
      <c r="N99" s="100"/>
      <c r="P99" s="100"/>
      <c r="AP99" s="102"/>
      <c r="AV99" s="103"/>
    </row>
    <row r="100" ht="16.5" customHeight="1">
      <c r="A100" s="117" t="n">
        <v>45517</v>
      </c>
      <c r="B100" s="118" t="n">
        <v>4784</v>
      </c>
      <c r="C100" s="118" t="n">
        <v>13944</v>
      </c>
      <c r="D100" s="118" t="n">
        <v>8958</v>
      </c>
      <c r="E100" s="119" t="n">
        <v>0.6424</v>
      </c>
      <c r="F100" s="118" t="n">
        <v>2063</v>
      </c>
      <c r="G100" s="119" t="n">
        <v>0.2303</v>
      </c>
      <c r="H100" s="118" t="n">
        <v>1323</v>
      </c>
      <c r="I100" s="119" t="n">
        <v>0.6413</v>
      </c>
      <c r="J100" s="118" t="n">
        <v>129</v>
      </c>
      <c r="K100" s="119" t="n">
        <v>0.027</v>
      </c>
      <c r="L100" s="119" t="n">
        <v>0.0975</v>
      </c>
      <c r="N100" s="100"/>
      <c r="P100" s="100"/>
      <c r="AP100" s="102"/>
      <c r="AV100" s="103"/>
    </row>
    <row r="101" ht="16.5" customHeight="1">
      <c r="A101" s="117" t="n">
        <v>45518</v>
      </c>
      <c r="B101" s="118" t="n">
        <v>5445</v>
      </c>
      <c r="C101" s="118" t="n">
        <v>15261</v>
      </c>
      <c r="D101" s="118" t="n">
        <v>8933</v>
      </c>
      <c r="E101" s="119" t="n">
        <v>0.5853</v>
      </c>
      <c r="F101" s="118" t="n">
        <v>1750</v>
      </c>
      <c r="G101" s="119" t="n">
        <v>0.1959</v>
      </c>
      <c r="H101" s="118" t="n">
        <v>1101</v>
      </c>
      <c r="I101" s="119" t="n">
        <v>0.6291</v>
      </c>
      <c r="J101" s="118" t="n">
        <v>135</v>
      </c>
      <c r="K101" s="119" t="n">
        <v>0.0248</v>
      </c>
      <c r="L101" s="119" t="n">
        <v>0.1226</v>
      </c>
      <c r="N101" s="100"/>
      <c r="P101" s="100"/>
      <c r="AP101" s="102"/>
      <c r="AV101" s="103"/>
    </row>
    <row r="102" ht="16.5" customHeight="1">
      <c r="A102" s="117" t="n">
        <v>45519</v>
      </c>
      <c r="B102" s="118" t="n">
        <v>4997</v>
      </c>
      <c r="C102" s="118" t="n">
        <v>15194</v>
      </c>
      <c r="D102" s="118" t="n">
        <v>8860</v>
      </c>
      <c r="E102" s="119" t="n">
        <v>0.5831</v>
      </c>
      <c r="F102" s="118" t="n">
        <v>1580</v>
      </c>
      <c r="G102" s="119" t="n">
        <v>0.1783</v>
      </c>
      <c r="H102" s="118" t="n">
        <v>980</v>
      </c>
      <c r="I102" s="119" t="n">
        <v>0.6203</v>
      </c>
      <c r="J102" s="118" t="n">
        <v>145</v>
      </c>
      <c r="K102" s="119" t="n">
        <v>0.029</v>
      </c>
      <c r="L102" s="119" t="n">
        <v>0.148</v>
      </c>
      <c r="N102" s="100"/>
      <c r="P102" s="100"/>
      <c r="AP102" s="102"/>
      <c r="AV102" s="103"/>
    </row>
    <row r="103" ht="16.5" customHeight="1">
      <c r="A103" s="117" t="n">
        <v>45520</v>
      </c>
      <c r="B103" s="118" t="n">
        <v>4591</v>
      </c>
      <c r="C103" s="118" t="n">
        <v>15090</v>
      </c>
      <c r="D103" s="118" t="n">
        <v>8887</v>
      </c>
      <c r="E103" s="119" t="n">
        <v>0.5889</v>
      </c>
      <c r="F103" s="118" t="n">
        <v>1344</v>
      </c>
      <c r="G103" s="119" t="n">
        <v>0.1512</v>
      </c>
      <c r="H103" s="118" t="n">
        <v>797</v>
      </c>
      <c r="I103" s="119" t="n">
        <v>0.593</v>
      </c>
      <c r="J103" s="118" t="n">
        <v>89</v>
      </c>
      <c r="K103" s="119" t="n">
        <v>0.0194</v>
      </c>
      <c r="L103" s="119" t="n">
        <v>0.1117</v>
      </c>
      <c r="N103" s="100"/>
      <c r="P103" s="100"/>
      <c r="AP103" s="102"/>
      <c r="AV103" s="103"/>
    </row>
    <row r="104" ht="16.5" customHeight="1">
      <c r="A104" s="117" t="n">
        <v>45521</v>
      </c>
      <c r="B104" s="118" t="n">
        <v>4907</v>
      </c>
      <c r="C104" s="118" t="n">
        <v>15314</v>
      </c>
      <c r="D104" s="118" t="n">
        <v>9005</v>
      </c>
      <c r="E104" s="119" t="n">
        <v>0.588</v>
      </c>
      <c r="F104" s="118" t="n">
        <v>1439</v>
      </c>
      <c r="G104" s="119" t="n">
        <v>0.1598</v>
      </c>
      <c r="H104" s="118" t="n">
        <v>874</v>
      </c>
      <c r="I104" s="119" t="n">
        <v>0.6074</v>
      </c>
      <c r="J104" s="118" t="n">
        <v>135</v>
      </c>
      <c r="K104" s="119" t="n">
        <v>0.0275</v>
      </c>
      <c r="L104" s="119" t="n">
        <v>0.1545</v>
      </c>
      <c r="N104" s="100"/>
      <c r="P104" s="100"/>
      <c r="AP104" s="102"/>
      <c r="AV104" s="103"/>
    </row>
    <row r="105" ht="16.5" customHeight="1">
      <c r="A105" s="117" t="n">
        <v>45522</v>
      </c>
      <c r="B105" s="118" t="n">
        <v>6562</v>
      </c>
      <c r="C105" s="118" t="n">
        <v>17257</v>
      </c>
      <c r="D105" s="118" t="n">
        <v>10382</v>
      </c>
      <c r="E105" s="119" t="n">
        <v>0.6016</v>
      </c>
      <c r="F105" s="118" t="n">
        <v>1666</v>
      </c>
      <c r="G105" s="119" t="n">
        <v>0.1605</v>
      </c>
      <c r="H105" s="118" t="n">
        <v>1062</v>
      </c>
      <c r="I105" s="119" t="n">
        <v>0.6375</v>
      </c>
      <c r="J105" s="118" t="n">
        <v>102</v>
      </c>
      <c r="K105" s="119" t="n">
        <v>0.0155</v>
      </c>
      <c r="L105" s="119" t="n">
        <v>0.096</v>
      </c>
      <c r="N105" s="100"/>
      <c r="P105" s="100"/>
      <c r="AP105" s="102"/>
      <c r="AV105" s="103"/>
    </row>
    <row r="106" ht="16.5" customHeight="1">
      <c r="A106" s="117" t="n">
        <v>45523</v>
      </c>
      <c r="B106" s="118" t="n">
        <v>7932</v>
      </c>
      <c r="C106" s="118" t="n">
        <v>19853</v>
      </c>
      <c r="D106" s="118" t="n">
        <v>11972</v>
      </c>
      <c r="E106" s="119" t="n">
        <v>0.603</v>
      </c>
      <c r="F106" s="118" t="n">
        <v>1838</v>
      </c>
      <c r="G106" s="119" t="n">
        <v>0.1535</v>
      </c>
      <c r="H106" s="118" t="n">
        <v>1092</v>
      </c>
      <c r="I106" s="119" t="n">
        <v>0.5941</v>
      </c>
      <c r="J106" s="118" t="n">
        <v>127</v>
      </c>
      <c r="K106" s="119" t="n">
        <v>0.016</v>
      </c>
      <c r="L106" s="119" t="n">
        <v>0.1163</v>
      </c>
      <c r="N106" s="100"/>
      <c r="P106" s="100"/>
      <c r="AP106" s="102"/>
      <c r="AV106" s="103"/>
    </row>
    <row r="107" ht="16.5" customHeight="1">
      <c r="A107" s="117" t="n">
        <v>45524</v>
      </c>
      <c r="B107" s="118" t="n">
        <v>7120</v>
      </c>
      <c r="C107" s="118" t="n">
        <v>19964</v>
      </c>
      <c r="D107" s="118" t="n">
        <v>11889</v>
      </c>
      <c r="E107" s="119" t="n">
        <v>0.5955</v>
      </c>
      <c r="F107" s="118" t="n">
        <v>1806</v>
      </c>
      <c r="G107" s="119" t="n">
        <v>0.1519</v>
      </c>
      <c r="H107" s="118" t="n">
        <v>1068</v>
      </c>
      <c r="I107" s="119" t="n">
        <v>0.5914</v>
      </c>
      <c r="J107" s="118" t="n">
        <v>138</v>
      </c>
      <c r="K107" s="119" t="n">
        <v>0.0194</v>
      </c>
      <c r="L107" s="119" t="n">
        <v>0.1292</v>
      </c>
      <c r="N107" s="100"/>
      <c r="P107" s="100"/>
      <c r="AP107" s="102"/>
      <c r="AV107" s="103"/>
    </row>
    <row r="108" ht="16.5" customHeight="1">
      <c r="A108" s="122" t="s">
        <v>445</v>
      </c>
      <c r="B108" s="122" t="n">
        <v>46338</v>
      </c>
      <c r="C108" s="122" t="n">
        <v>131877</v>
      </c>
      <c r="D108" s="122" t="n">
        <v>78886</v>
      </c>
      <c r="E108" s="123" t="n">
        <v>0.5982</v>
      </c>
      <c r="F108" s="122" t="n">
        <v>13486</v>
      </c>
      <c r="G108" s="123" t="n">
        <v>0.171</v>
      </c>
      <c r="H108" s="122" t="n">
        <v>8297</v>
      </c>
      <c r="I108" s="123" t="n">
        <v>0.6152</v>
      </c>
      <c r="J108" s="122" t="n">
        <v>1000</v>
      </c>
      <c r="K108" s="123" t="n">
        <v>0.0216</v>
      </c>
      <c r="L108" s="123" t="n">
        <v>0.1205</v>
      </c>
      <c r="N108" s="100"/>
      <c r="P108" s="100"/>
      <c r="AP108" s="102"/>
      <c r="AV108" s="103"/>
    </row>
    <row r="109" ht="16.5" customHeight="1">
      <c r="A109" s="118" t="s">
        <v>435</v>
      </c>
      <c r="B109" s="118"/>
      <c r="C109" s="118"/>
      <c r="D109" s="118"/>
      <c r="E109" s="124" t="n">
        <v>0.0423</v>
      </c>
      <c r="F109" s="118"/>
      <c r="G109" s="124" t="n">
        <v>0.0524</v>
      </c>
      <c r="H109" s="118"/>
      <c r="I109" s="124" t="n">
        <v>0.0583</v>
      </c>
      <c r="J109" s="118"/>
      <c r="K109" s="124" t="n">
        <v>0.0066</v>
      </c>
      <c r="L109" s="124" t="n">
        <v>-0.0101</v>
      </c>
      <c r="N109" s="100"/>
      <c r="P109" s="100"/>
      <c r="AP109" s="102"/>
      <c r="AV109" s="103"/>
    </row>
    <row r="110" ht="16.5" customHeight="1">
      <c r="G110" s="102"/>
      <c r="K110" s="102"/>
      <c r="N110" s="100"/>
      <c r="P110" s="100"/>
      <c r="AP110" s="102"/>
      <c r="AV110" s="103"/>
    </row>
    <row r="111" s="101" customFormat="1" ht="60.75" customHeight="1">
      <c r="A111" s="114" t="s">
        <v>379</v>
      </c>
      <c r="B111" s="114" t="s">
        <v>499</v>
      </c>
      <c r="C111" s="114" t="s">
        <v>400</v>
      </c>
      <c r="D111" s="114" t="s">
        <v>401</v>
      </c>
      <c r="E111" s="114" t="s">
        <v>402</v>
      </c>
      <c r="F111" s="114" t="s">
        <v>403</v>
      </c>
      <c r="G111" s="114" t="s">
        <v>404</v>
      </c>
      <c r="H111" s="114" t="s">
        <v>405</v>
      </c>
      <c r="I111" s="114" t="s">
        <v>406</v>
      </c>
      <c r="J111" s="114" t="s">
        <v>407</v>
      </c>
      <c r="K111" s="114" t="s">
        <v>545</v>
      </c>
      <c r="L111" s="114" t="s">
        <v>408</v>
      </c>
      <c r="M111" s="100"/>
      <c r="N111" s="100"/>
      <c r="O111" s="100"/>
      <c r="P111" s="100"/>
      <c r="Q111" s="115"/>
      <c r="T111" s="116"/>
      <c r="V111" s="115"/>
      <c r="W111" s="115"/>
      <c r="Y111" s="116"/>
      <c r="AA111" s="116"/>
      <c r="AC111" s="116"/>
      <c r="AG111" s="116"/>
      <c r="AI111" s="115"/>
      <c r="AJ111" s="115"/>
      <c r="AL111" s="116"/>
      <c r="AN111" s="116"/>
      <c r="AP111" s="116"/>
      <c r="AR111" s="116"/>
      <c r="AV111" s="115"/>
    </row>
    <row r="112" ht="16.5" customHeight="1">
      <c r="A112" s="117" t="n">
        <v>45510</v>
      </c>
      <c r="B112" s="118" t="n">
        <v>3706</v>
      </c>
      <c r="C112" s="118" t="n">
        <v>11083</v>
      </c>
      <c r="D112" s="118" t="n">
        <v>6557</v>
      </c>
      <c r="E112" s="119" t="n">
        <v>0.5916</v>
      </c>
      <c r="F112" s="118" t="n">
        <v>377</v>
      </c>
      <c r="G112" s="119" t="n">
        <v>0.0575</v>
      </c>
      <c r="H112" s="118" t="n">
        <v>311</v>
      </c>
      <c r="I112" s="119" t="n">
        <v>0.8249</v>
      </c>
      <c r="J112" s="118" t="n">
        <v>246</v>
      </c>
      <c r="K112" s="119" t="n">
        <v>0.0664</v>
      </c>
      <c r="L112" s="119" t="n">
        <v>0.791</v>
      </c>
      <c r="N112" s="100"/>
      <c r="P112" s="100"/>
      <c r="AP112" s="102"/>
      <c r="AV112" s="103"/>
    </row>
    <row r="113" ht="16.5" customHeight="1">
      <c r="A113" s="117" t="n">
        <v>45511</v>
      </c>
      <c r="B113" s="118" t="n">
        <v>3874</v>
      </c>
      <c r="C113" s="118" t="n">
        <v>11526</v>
      </c>
      <c r="D113" s="118" t="n">
        <v>6596</v>
      </c>
      <c r="E113" s="119" t="n">
        <v>0.5723</v>
      </c>
      <c r="F113" s="118" t="n">
        <v>355</v>
      </c>
      <c r="G113" s="119" t="n">
        <v>0.0538</v>
      </c>
      <c r="H113" s="118" t="n">
        <v>307</v>
      </c>
      <c r="I113" s="119" t="n">
        <v>0.8648</v>
      </c>
      <c r="J113" s="118" t="n">
        <v>229</v>
      </c>
      <c r="K113" s="119" t="n">
        <v>0.0591</v>
      </c>
      <c r="L113" s="119" t="n">
        <v>0.7459</v>
      </c>
      <c r="N113" s="100"/>
      <c r="P113" s="100"/>
      <c r="AP113" s="102"/>
      <c r="AV113" s="103"/>
    </row>
    <row r="114" ht="16.5" customHeight="1">
      <c r="A114" s="117" t="n">
        <v>45512</v>
      </c>
      <c r="B114" s="118" t="n">
        <v>3864</v>
      </c>
      <c r="C114" s="118" t="n">
        <v>11672</v>
      </c>
      <c r="D114" s="118" t="n">
        <v>6463</v>
      </c>
      <c r="E114" s="119" t="n">
        <v>0.5537</v>
      </c>
      <c r="F114" s="118" t="n">
        <v>367</v>
      </c>
      <c r="G114" s="119" t="n">
        <v>0.0568</v>
      </c>
      <c r="H114" s="118" t="n">
        <v>301</v>
      </c>
      <c r="I114" s="119" t="n">
        <v>0.8202</v>
      </c>
      <c r="J114" s="118" t="n">
        <v>213</v>
      </c>
      <c r="K114" s="119" t="n">
        <v>0.0551</v>
      </c>
      <c r="L114" s="119" t="n">
        <v>0.7076</v>
      </c>
      <c r="N114" s="100"/>
      <c r="P114" s="100"/>
      <c r="AP114" s="102"/>
      <c r="AV114" s="103"/>
    </row>
    <row r="115" ht="16.5" customHeight="1">
      <c r="A115" s="117" t="n">
        <v>45513</v>
      </c>
      <c r="B115" s="118" t="n">
        <v>4695</v>
      </c>
      <c r="C115" s="118" t="n">
        <v>12851</v>
      </c>
      <c r="D115" s="118" t="n">
        <v>7079</v>
      </c>
      <c r="E115" s="119" t="n">
        <v>0.5509</v>
      </c>
      <c r="F115" s="118" t="n">
        <v>372</v>
      </c>
      <c r="G115" s="119" t="n">
        <v>0.0525</v>
      </c>
      <c r="H115" s="118" t="n">
        <v>326</v>
      </c>
      <c r="I115" s="119" t="n">
        <v>0.8763</v>
      </c>
      <c r="J115" s="118" t="n">
        <v>209</v>
      </c>
      <c r="K115" s="119" t="n">
        <v>0.0445</v>
      </c>
      <c r="L115" s="119" t="n">
        <v>0.6411</v>
      </c>
      <c r="N115" s="100"/>
      <c r="P115" s="100"/>
      <c r="AP115" s="102"/>
      <c r="AV115" s="103"/>
    </row>
    <row r="116" ht="16.5" customHeight="1">
      <c r="A116" s="117" t="n">
        <v>45514</v>
      </c>
      <c r="B116" s="118" t="n">
        <v>3679</v>
      </c>
      <c r="C116" s="118" t="n">
        <v>12130</v>
      </c>
      <c r="D116" s="118" t="n">
        <v>6700</v>
      </c>
      <c r="E116" s="119" t="n">
        <v>0.5523</v>
      </c>
      <c r="F116" s="118" t="n">
        <v>422</v>
      </c>
      <c r="G116" s="119" t="n">
        <v>0.063</v>
      </c>
      <c r="H116" s="118" t="n">
        <v>361</v>
      </c>
      <c r="I116" s="119" t="n">
        <v>0.8555</v>
      </c>
      <c r="J116" s="118" t="n">
        <v>242</v>
      </c>
      <c r="K116" s="119" t="n">
        <v>0.0658</v>
      </c>
      <c r="L116" s="119" t="n">
        <v>0.6704</v>
      </c>
      <c r="N116" s="100"/>
      <c r="P116" s="100"/>
      <c r="AP116" s="102"/>
      <c r="AV116" s="103"/>
    </row>
    <row r="117" ht="16.5" customHeight="1">
      <c r="A117" s="117" t="n">
        <v>45515</v>
      </c>
      <c r="B117" s="118" t="n">
        <v>2943</v>
      </c>
      <c r="C117" s="118" t="n">
        <v>11162</v>
      </c>
      <c r="D117" s="118" t="n">
        <v>6065</v>
      </c>
      <c r="E117" s="119" t="n">
        <v>0.5434</v>
      </c>
      <c r="F117" s="118" t="n">
        <v>353</v>
      </c>
      <c r="G117" s="119" t="n">
        <v>0.0582</v>
      </c>
      <c r="H117" s="118" t="n">
        <v>283</v>
      </c>
      <c r="I117" s="119" t="n">
        <v>0.8017</v>
      </c>
      <c r="J117" s="118" t="n">
        <v>201</v>
      </c>
      <c r="K117" s="119" t="n">
        <v>0.0683</v>
      </c>
      <c r="L117" s="119" t="n">
        <v>0.7102</v>
      </c>
      <c r="N117" s="100"/>
      <c r="P117" s="100"/>
      <c r="AP117" s="102"/>
      <c r="AV117" s="103"/>
    </row>
    <row r="118" ht="16.5" customHeight="1">
      <c r="A118" s="117" t="n">
        <v>45516</v>
      </c>
      <c r="B118" s="118" t="n">
        <v>3892</v>
      </c>
      <c r="C118" s="118" t="n">
        <v>12609</v>
      </c>
      <c r="D118" s="118" t="n">
        <v>6700</v>
      </c>
      <c r="E118" s="119" t="n">
        <v>0.5314</v>
      </c>
      <c r="F118" s="118" t="n">
        <v>429</v>
      </c>
      <c r="G118" s="119" t="n">
        <v>0.064</v>
      </c>
      <c r="H118" s="118" t="n">
        <v>347</v>
      </c>
      <c r="I118" s="119" t="n">
        <v>0.8089</v>
      </c>
      <c r="J118" s="118" t="n">
        <v>268</v>
      </c>
      <c r="K118" s="119" t="n">
        <v>0.0689</v>
      </c>
      <c r="L118" s="119" t="n">
        <v>0.7723</v>
      </c>
      <c r="N118" s="100"/>
      <c r="P118" s="100"/>
      <c r="AP118" s="102"/>
      <c r="AV118" s="103"/>
    </row>
    <row r="119" ht="16.5" customHeight="1">
      <c r="A119" s="120" t="s">
        <v>444</v>
      </c>
      <c r="B119" s="120" t="n">
        <v>26653</v>
      </c>
      <c r="C119" s="120" t="n">
        <v>83033</v>
      </c>
      <c r="D119" s="120" t="n">
        <v>46160</v>
      </c>
      <c r="E119" s="121" t="n">
        <v>0.5559</v>
      </c>
      <c r="F119" s="120" t="n">
        <v>2675</v>
      </c>
      <c r="G119" s="121" t="n">
        <v>0.058</v>
      </c>
      <c r="H119" s="120" t="n">
        <v>2236</v>
      </c>
      <c r="I119" s="121" t="n">
        <v>0.8359</v>
      </c>
      <c r="J119" s="120" t="n">
        <v>1608</v>
      </c>
      <c r="K119" s="121" t="n">
        <v>0.0603</v>
      </c>
      <c r="L119" s="121" t="n">
        <v>0.7191</v>
      </c>
      <c r="N119" s="100"/>
      <c r="P119" s="100"/>
      <c r="AP119" s="102"/>
      <c r="AV119" s="103"/>
    </row>
    <row r="120" ht="16.5" customHeight="1">
      <c r="A120" s="117" t="n">
        <v>45517</v>
      </c>
      <c r="B120" s="118" t="n">
        <v>4784</v>
      </c>
      <c r="C120" s="118" t="n">
        <v>13944</v>
      </c>
      <c r="D120" s="118" t="n">
        <v>8958</v>
      </c>
      <c r="E120" s="119" t="n">
        <v>0.6424</v>
      </c>
      <c r="F120" s="118" t="n">
        <v>1343</v>
      </c>
      <c r="G120" s="119" t="n">
        <v>0.1499</v>
      </c>
      <c r="H120" s="118" t="n">
        <v>1196</v>
      </c>
      <c r="I120" s="119" t="n">
        <v>0.8905</v>
      </c>
      <c r="J120" s="118" t="n">
        <v>645</v>
      </c>
      <c r="K120" s="119" t="n">
        <v>0.1348</v>
      </c>
      <c r="L120" s="119" t="n">
        <v>0.5393</v>
      </c>
      <c r="N120" s="100"/>
      <c r="P120" s="100"/>
      <c r="AP120" s="102"/>
      <c r="AV120" s="103"/>
    </row>
    <row r="121" ht="16.5" customHeight="1">
      <c r="A121" s="117" t="n">
        <v>45518</v>
      </c>
      <c r="B121" s="118" t="n">
        <v>5445</v>
      </c>
      <c r="C121" s="118" t="n">
        <v>15261</v>
      </c>
      <c r="D121" s="118" t="n">
        <v>8933</v>
      </c>
      <c r="E121" s="119" t="n">
        <v>0.5853</v>
      </c>
      <c r="F121" s="118" t="n">
        <v>1184</v>
      </c>
      <c r="G121" s="119" t="n">
        <v>0.1325</v>
      </c>
      <c r="H121" s="118" t="n">
        <v>1058</v>
      </c>
      <c r="I121" s="119" t="n">
        <v>0.8936</v>
      </c>
      <c r="J121" s="118" t="n">
        <v>736</v>
      </c>
      <c r="K121" s="119" t="n">
        <v>0.1352</v>
      </c>
      <c r="L121" s="119" t="n">
        <v>0.6957</v>
      </c>
      <c r="N121" s="100"/>
      <c r="P121" s="100"/>
      <c r="AP121" s="102"/>
      <c r="AV121" s="103"/>
    </row>
    <row r="122" ht="16.5" customHeight="1">
      <c r="A122" s="117" t="n">
        <v>45519</v>
      </c>
      <c r="B122" s="118" t="n">
        <v>4997</v>
      </c>
      <c r="C122" s="118" t="n">
        <v>15194</v>
      </c>
      <c r="D122" s="118" t="n">
        <v>8860</v>
      </c>
      <c r="E122" s="119" t="n">
        <v>0.5831</v>
      </c>
      <c r="F122" s="118" t="n">
        <v>1033</v>
      </c>
      <c r="G122" s="119" t="n">
        <v>0.1166</v>
      </c>
      <c r="H122" s="118" t="n">
        <v>899</v>
      </c>
      <c r="I122" s="119" t="n">
        <v>0.8703</v>
      </c>
      <c r="J122" s="118" t="n">
        <v>634</v>
      </c>
      <c r="K122" s="119" t="n">
        <v>0.1269</v>
      </c>
      <c r="L122" s="119" t="n">
        <v>0.7052</v>
      </c>
      <c r="N122" s="100"/>
      <c r="P122" s="100"/>
      <c r="AP122" s="102"/>
      <c r="AV122" s="103"/>
    </row>
    <row r="123" ht="16.5" customHeight="1">
      <c r="A123" s="117" t="n">
        <v>45520</v>
      </c>
      <c r="B123" s="118" t="n">
        <v>4591</v>
      </c>
      <c r="C123" s="118" t="n">
        <v>15090</v>
      </c>
      <c r="D123" s="118" t="n">
        <v>8887</v>
      </c>
      <c r="E123" s="119" t="n">
        <v>0.5889</v>
      </c>
      <c r="F123" s="118" t="n">
        <v>884</v>
      </c>
      <c r="G123" s="119" t="n">
        <v>0.0995</v>
      </c>
      <c r="H123" s="118" t="n">
        <v>769</v>
      </c>
      <c r="I123" s="119" t="n">
        <v>0.8699</v>
      </c>
      <c r="J123" s="118" t="n">
        <v>456</v>
      </c>
      <c r="K123" s="119" t="n">
        <v>0.0993</v>
      </c>
      <c r="L123" s="119" t="n">
        <v>0.593</v>
      </c>
      <c r="N123" s="100"/>
      <c r="P123" s="100"/>
      <c r="AP123" s="102"/>
      <c r="AV123" s="103"/>
    </row>
    <row r="124" ht="16.5" customHeight="1">
      <c r="A124" s="117" t="n">
        <v>45521</v>
      </c>
      <c r="B124" s="118" t="n">
        <v>4907</v>
      </c>
      <c r="C124" s="118" t="n">
        <v>15314</v>
      </c>
      <c r="D124" s="118" t="n">
        <v>9005</v>
      </c>
      <c r="E124" s="119" t="n">
        <v>0.588</v>
      </c>
      <c r="F124" s="118" t="n">
        <v>971</v>
      </c>
      <c r="G124" s="119" t="n">
        <v>0.1078</v>
      </c>
      <c r="H124" s="118" t="n">
        <v>835</v>
      </c>
      <c r="I124" s="119" t="n">
        <v>0.8599</v>
      </c>
      <c r="J124" s="118" t="n">
        <v>472</v>
      </c>
      <c r="K124" s="119" t="n">
        <v>0.0962</v>
      </c>
      <c r="L124" s="119" t="n">
        <v>0.5653</v>
      </c>
      <c r="N124" s="100"/>
      <c r="P124" s="100"/>
      <c r="AP124" s="102"/>
      <c r="AV124" s="103"/>
    </row>
    <row r="125" ht="16.5" customHeight="1">
      <c r="A125" s="117" t="n">
        <v>45522</v>
      </c>
      <c r="B125" s="118" t="n">
        <v>6562</v>
      </c>
      <c r="C125" s="118" t="n">
        <v>17257</v>
      </c>
      <c r="D125" s="118" t="n">
        <v>10382</v>
      </c>
      <c r="E125" s="119" t="n">
        <v>0.6016</v>
      </c>
      <c r="F125" s="118" t="n">
        <v>1110</v>
      </c>
      <c r="G125" s="119" t="n">
        <v>0.1069</v>
      </c>
      <c r="H125" s="118" t="n">
        <v>951</v>
      </c>
      <c r="I125" s="119" t="n">
        <v>0.8568</v>
      </c>
      <c r="J125" s="118" t="n">
        <v>550</v>
      </c>
      <c r="K125" s="119" t="n">
        <v>0.0838</v>
      </c>
      <c r="L125" s="119" t="n">
        <v>0.5783</v>
      </c>
      <c r="N125" s="100"/>
      <c r="P125" s="100"/>
      <c r="AP125" s="102"/>
      <c r="AV125" s="103"/>
    </row>
    <row r="126" ht="16.5" customHeight="1">
      <c r="A126" s="117" t="n">
        <v>45523</v>
      </c>
      <c r="B126" s="118" t="n">
        <v>7932</v>
      </c>
      <c r="C126" s="118" t="n">
        <v>19853</v>
      </c>
      <c r="D126" s="118" t="n">
        <v>11972</v>
      </c>
      <c r="E126" s="119" t="n">
        <v>0.603</v>
      </c>
      <c r="F126" s="118" t="n">
        <v>1226</v>
      </c>
      <c r="G126" s="119" t="n">
        <v>0.1024</v>
      </c>
      <c r="H126" s="118" t="n">
        <v>1074</v>
      </c>
      <c r="I126" s="119" t="n">
        <v>0.876</v>
      </c>
      <c r="J126" s="118" t="n">
        <v>693</v>
      </c>
      <c r="K126" s="119" t="n">
        <v>0.0874</v>
      </c>
      <c r="L126" s="119" t="n">
        <v>0.6453</v>
      </c>
      <c r="N126" s="100"/>
      <c r="P126" s="100"/>
      <c r="AP126" s="102"/>
      <c r="AV126" s="103"/>
    </row>
    <row r="127" ht="16.5" customHeight="1">
      <c r="A127" s="117" t="n">
        <v>45524</v>
      </c>
      <c r="B127" s="118" t="n">
        <v>7120</v>
      </c>
      <c r="C127" s="118" t="n">
        <v>19964</v>
      </c>
      <c r="D127" s="118" t="n">
        <v>11889</v>
      </c>
      <c r="E127" s="119" t="n">
        <v>0.5955</v>
      </c>
      <c r="F127" s="118" t="n">
        <v>1198</v>
      </c>
      <c r="G127" s="119" t="n">
        <v>0.1008</v>
      </c>
      <c r="H127" s="118" t="n">
        <v>1036</v>
      </c>
      <c r="I127" s="119" t="n">
        <v>0.8648</v>
      </c>
      <c r="J127" s="118" t="n">
        <v>651</v>
      </c>
      <c r="K127" s="119" t="n">
        <v>0.0914</v>
      </c>
      <c r="L127" s="119" t="n">
        <v>0.6284</v>
      </c>
      <c r="N127" s="100"/>
      <c r="P127" s="100"/>
      <c r="AP127" s="102"/>
      <c r="AV127" s="103"/>
    </row>
    <row r="128" ht="16.5" customHeight="1">
      <c r="A128" s="122" t="s">
        <v>445</v>
      </c>
      <c r="B128" s="122" t="n">
        <v>46338</v>
      </c>
      <c r="C128" s="122" t="n">
        <v>131877</v>
      </c>
      <c r="D128" s="122" t="n">
        <v>78886</v>
      </c>
      <c r="E128" s="123" t="n">
        <v>0.5982</v>
      </c>
      <c r="F128" s="122" t="n">
        <v>8949</v>
      </c>
      <c r="G128" s="123" t="n">
        <v>0.1134</v>
      </c>
      <c r="H128" s="122" t="n">
        <v>7818</v>
      </c>
      <c r="I128" s="123" t="n">
        <v>0.8736</v>
      </c>
      <c r="J128" s="122" t="n">
        <v>4837</v>
      </c>
      <c r="K128" s="123" t="n">
        <v>0.1044</v>
      </c>
      <c r="L128" s="123" t="n">
        <v>0.6187</v>
      </c>
      <c r="N128" s="100"/>
      <c r="P128" s="100"/>
      <c r="AP128" s="102"/>
      <c r="AV128" s="103"/>
    </row>
    <row r="129" ht="16.5" customHeight="1">
      <c r="A129" s="118" t="s">
        <v>435</v>
      </c>
      <c r="B129" s="118"/>
      <c r="C129" s="118"/>
      <c r="D129" s="118"/>
      <c r="E129" s="124" t="n">
        <v>0.0423</v>
      </c>
      <c r="F129" s="118"/>
      <c r="G129" s="124" t="n">
        <v>0.0555</v>
      </c>
      <c r="H129" s="118"/>
      <c r="I129" s="124" t="n">
        <v>0.0377</v>
      </c>
      <c r="J129" s="118"/>
      <c r="K129" s="124" t="n">
        <v>0.0441</v>
      </c>
      <c r="L129" s="124" t="n">
        <v>-0.1004</v>
      </c>
      <c r="N129" s="100"/>
      <c r="P129" s="100"/>
      <c r="AP129" s="102"/>
      <c r="AV129" s="103"/>
    </row>
    <row r="130" ht="16.5" customHeight="1">
      <c r="G130" s="102"/>
      <c r="K130" s="102"/>
      <c r="AP130" s="102"/>
      <c r="AV130" s="103"/>
    </row>
    <row r="131" ht="16.5" customHeight="1">
      <c r="G131" s="102"/>
      <c r="K131" s="102"/>
      <c r="AP131" s="102"/>
      <c r="AV131" s="103"/>
    </row>
    <row r="132" ht="16.5" customHeight="1">
      <c r="G132" s="102"/>
      <c r="K132" s="102"/>
      <c r="AP132" s="102"/>
      <c r="AV132" s="103"/>
    </row>
    <row r="133" ht="16.5" customHeight="1">
      <c r="G133" s="102"/>
      <c r="K133" s="102"/>
      <c r="AP133" s="102"/>
      <c r="AV133" s="103"/>
    </row>
    <row r="134" ht="16.5" customHeight="1">
      <c r="G134" s="102"/>
      <c r="K134" s="102"/>
      <c r="AP134" s="102"/>
      <c r="AV134" s="103"/>
    </row>
    <row r="135" ht="16.5" customHeight="1">
      <c r="G135" s="102"/>
      <c r="K135" s="102"/>
      <c r="AP135" s="102"/>
      <c r="AV135" s="103"/>
    </row>
    <row r="136" ht="16.5" customHeight="1">
      <c r="G136" s="102"/>
      <c r="K136" s="102"/>
      <c r="AP136" s="102"/>
      <c r="AV136" s="103"/>
    </row>
    <row r="137" ht="16.5" customHeight="1">
      <c r="G137" s="102"/>
      <c r="K137" s="102"/>
      <c r="AP137" s="102"/>
      <c r="AV137" s="103"/>
    </row>
    <row r="138" ht="16.5" customHeight="1">
      <c r="G138" s="102"/>
      <c r="K138" s="102"/>
      <c r="AP138" s="102"/>
      <c r="AV138" s="103"/>
    </row>
    <row r="139" ht="16.5" customHeight="1">
      <c r="G139" s="102"/>
      <c r="K139" s="102"/>
      <c r="AP139" s="102"/>
      <c r="AV139" s="103"/>
    </row>
    <row r="140" ht="16.5" customHeight="1">
      <c r="G140" s="102"/>
      <c r="K140" s="102"/>
      <c r="AP140" s="102"/>
      <c r="AV140" s="103"/>
    </row>
    <row r="141" ht="16.5" customHeight="1">
      <c r="G141" s="102"/>
      <c r="K141" s="102"/>
      <c r="AP141" s="102"/>
      <c r="AV141" s="103"/>
    </row>
    <row r="142" ht="16.5" customHeight="1">
      <c r="G142" s="102"/>
      <c r="K142" s="102"/>
      <c r="AP142" s="102"/>
      <c r="AV142" s="103"/>
    </row>
    <row r="143" ht="16.5" customHeight="1">
      <c r="G143" s="102"/>
      <c r="K143" s="102"/>
      <c r="AP143" s="102"/>
      <c r="AV143" s="103"/>
    </row>
    <row r="144" ht="16.5" customHeight="1">
      <c r="G144" s="102"/>
      <c r="K144" s="102"/>
      <c r="AP144" s="102"/>
      <c r="AV144" s="103"/>
    </row>
    <row r="145" ht="16.5" customHeight="1">
      <c r="G145" s="102"/>
      <c r="K145" s="102"/>
      <c r="AP145" s="102"/>
      <c r="AV145" s="103"/>
    </row>
    <row r="146" ht="16.5" customHeight="1">
      <c r="G146" s="102"/>
      <c r="K146" s="102"/>
      <c r="AP146" s="102"/>
      <c r="AV146" s="103"/>
    </row>
    <row r="147" ht="16.5" customHeight="1">
      <c r="G147" s="102"/>
      <c r="K147" s="102"/>
      <c r="AP147" s="102"/>
      <c r="AV147" s="103"/>
    </row>
    <row r="148" ht="16.5" customHeight="1">
      <c r="G148" s="102"/>
      <c r="K148" s="102"/>
      <c r="AP148" s="102"/>
      <c r="AV148" s="103"/>
    </row>
    <row r="149" ht="16.5" customHeight="1">
      <c r="G149" s="102"/>
      <c r="K149" s="102"/>
      <c r="AP149" s="102"/>
      <c r="AV149" s="103"/>
    </row>
    <row r="150" ht="16.5" customHeight="1">
      <c r="G150" s="102"/>
      <c r="K150" s="102"/>
      <c r="AP150" s="102"/>
      <c r="AV150" s="103"/>
    </row>
    <row r="151" ht="16.5" customHeight="1">
      <c r="G151" s="102"/>
      <c r="K151" s="102"/>
      <c r="AP151" s="102"/>
      <c r="AV151" s="103"/>
    </row>
    <row r="152" ht="16.5" customHeight="1">
      <c r="G152" s="102"/>
      <c r="K152" s="102"/>
      <c r="AP152" s="102"/>
      <c r="AV152" s="103"/>
    </row>
    <row r="153" ht="16.5" customHeight="1">
      <c r="G153" s="102"/>
      <c r="K153" s="102"/>
      <c r="AP153" s="102"/>
      <c r="AV153" s="103"/>
    </row>
    <row r="154" ht="16.5" customHeight="1">
      <c r="G154" s="102"/>
      <c r="K154" s="102"/>
      <c r="AP154" s="102"/>
      <c r="AV154" s="103"/>
    </row>
    <row r="155" ht="16.5" customHeight="1">
      <c r="G155" s="102"/>
      <c r="K155" s="102"/>
      <c r="AP155" s="102"/>
      <c r="AV155" s="103"/>
    </row>
    <row r="156" ht="16.5" customHeight="1">
      <c r="G156" s="102"/>
      <c r="K156" s="102"/>
      <c r="AP156" s="102"/>
      <c r="AV156" s="103"/>
    </row>
    <row r="157" ht="16.5" customHeight="1">
      <c r="G157" s="102"/>
      <c r="K157" s="102"/>
      <c r="AP157" s="102"/>
      <c r="AV157" s="103"/>
    </row>
    <row r="158" ht="16.5" customHeight="1">
      <c r="G158" s="102"/>
      <c r="K158" s="102"/>
      <c r="AP158" s="102"/>
      <c r="AV158" s="103"/>
    </row>
    <row r="159" ht="16.5" customHeight="1">
      <c r="G159" s="102"/>
      <c r="K159" s="102"/>
      <c r="AP159" s="102"/>
      <c r="AV159" s="103"/>
    </row>
    <row r="160" ht="16.5" customHeight="1">
      <c r="G160" s="102"/>
      <c r="K160" s="102"/>
      <c r="AP160" s="102"/>
      <c r="AV160" s="103"/>
    </row>
    <row r="161" ht="16.5" customHeight="1">
      <c r="G161" s="102"/>
      <c r="K161" s="102"/>
      <c r="AP161" s="102"/>
      <c r="AV161" s="103"/>
    </row>
    <row r="162" ht="16.5" customHeight="1">
      <c r="G162" s="102"/>
      <c r="K162" s="102"/>
      <c r="AP162" s="102"/>
      <c r="AV162" s="103"/>
    </row>
    <row r="163" ht="16.5" customHeight="1">
      <c r="G163" s="102"/>
      <c r="K163" s="102"/>
      <c r="AP163" s="102"/>
      <c r="AV163" s="103"/>
    </row>
    <row r="164" ht="16.5" customHeight="1">
      <c r="G164" s="102"/>
      <c r="K164" s="102"/>
      <c r="AP164" s="102"/>
      <c r="AV164" s="103"/>
    </row>
    <row r="165" ht="16.5" customHeight="1">
      <c r="G165" s="102"/>
      <c r="K165" s="102"/>
      <c r="AP165" s="102"/>
      <c r="AV165" s="103"/>
    </row>
    <row r="166" ht="16.5" customHeight="1">
      <c r="G166" s="102"/>
      <c r="K166" s="102"/>
      <c r="AP166" s="102"/>
      <c r="AV166" s="103"/>
    </row>
    <row r="167" ht="16.5" customHeight="1">
      <c r="G167" s="102"/>
      <c r="K167" s="102"/>
      <c r="AP167" s="102"/>
      <c r="AV167" s="103"/>
    </row>
    <row r="168" ht="16.5" customHeight="1">
      <c r="G168" s="102"/>
      <c r="K168" s="102"/>
      <c r="AP168" s="102"/>
      <c r="AV168" s="103"/>
    </row>
    <row r="169" ht="16.5" customHeight="1">
      <c r="G169" s="102"/>
      <c r="K169" s="102"/>
      <c r="AP169" s="102"/>
      <c r="AV169" s="103"/>
    </row>
    <row r="170" ht="16.5" customHeight="1">
      <c r="G170" s="102"/>
      <c r="K170" s="102"/>
      <c r="AP170" s="102"/>
      <c r="AV170" s="103"/>
    </row>
    <row r="171" ht="16.5" customHeight="1">
      <c r="G171" s="102"/>
      <c r="K171" s="102"/>
      <c r="AP171" s="102"/>
      <c r="AV171" s="103"/>
    </row>
    <row r="172" ht="16.5" customHeight="1">
      <c r="G172" s="102"/>
      <c r="K172" s="102"/>
      <c r="AP172" s="102"/>
      <c r="AV172" s="103"/>
    </row>
    <row r="173" ht="16.5" customHeight="1">
      <c r="G173" s="102"/>
      <c r="K173" s="102"/>
      <c r="AP173" s="102"/>
      <c r="AV173" s="103"/>
    </row>
    <row r="174" ht="16.5" customHeight="1">
      <c r="G174" s="102"/>
      <c r="K174" s="102"/>
      <c r="AP174" s="102"/>
      <c r="AV174" s="103"/>
    </row>
    <row r="175" ht="16.5" customHeight="1">
      <c r="G175" s="102"/>
      <c r="K175" s="102"/>
      <c r="AP175" s="102"/>
      <c r="AV175" s="103"/>
    </row>
    <row r="176" ht="16.5" customHeight="1">
      <c r="G176" s="102"/>
      <c r="K176" s="102"/>
      <c r="AP176" s="102"/>
      <c r="AV176" s="103"/>
    </row>
    <row r="177" ht="16.5" customHeight="1">
      <c r="G177" s="102"/>
      <c r="K177" s="102"/>
      <c r="AP177" s="102"/>
      <c r="AV177" s="103"/>
    </row>
    <row r="178" ht="16.5" customHeight="1">
      <c r="G178" s="102"/>
      <c r="K178" s="102"/>
      <c r="AP178" s="102"/>
      <c r="AV178" s="103"/>
    </row>
    <row r="179" ht="16.5" customHeight="1">
      <c r="G179" s="102"/>
      <c r="K179" s="102"/>
      <c r="AP179" s="102"/>
      <c r="AV179" s="103"/>
    </row>
    <row r="180" ht="16.5" customHeight="1">
      <c r="G180" s="102"/>
      <c r="K180" s="102"/>
      <c r="AP180" s="102"/>
      <c r="AV180" s="103"/>
    </row>
    <row r="181" ht="16.5" customHeight="1">
      <c r="G181" s="102"/>
      <c r="K181" s="102"/>
      <c r="AP181" s="102"/>
      <c r="AV181" s="103"/>
    </row>
    <row r="182" ht="16.5" customHeight="1">
      <c r="G182" s="102"/>
      <c r="K182" s="102"/>
      <c r="AP182" s="102"/>
      <c r="AV182" s="103"/>
    </row>
    <row r="183" ht="16.5" customHeight="1">
      <c r="G183" s="102"/>
      <c r="K183" s="102"/>
      <c r="AP183" s="102"/>
      <c r="AV183" s="103"/>
    </row>
    <row r="184" ht="16.5" customHeight="1">
      <c r="G184" s="102"/>
      <c r="K184" s="102"/>
      <c r="AP184" s="102"/>
      <c r="AV184" s="103"/>
    </row>
    <row r="185" ht="16.5" customHeight="1">
      <c r="G185" s="102"/>
      <c r="K185" s="102"/>
      <c r="AP185" s="102"/>
      <c r="AV185" s="103"/>
    </row>
    <row r="186" ht="16.5" customHeight="1">
      <c r="G186" s="102"/>
      <c r="K186" s="102"/>
      <c r="AP186" s="102"/>
      <c r="AV186" s="103"/>
    </row>
    <row r="187" ht="16.5" customHeight="1">
      <c r="G187" s="102"/>
      <c r="K187" s="102"/>
      <c r="AP187" s="102"/>
      <c r="AV187" s="103"/>
    </row>
    <row r="188" ht="16.5" customHeight="1">
      <c r="G188" s="102"/>
      <c r="K188" s="102"/>
      <c r="AP188" s="102"/>
      <c r="AV188" s="103"/>
    </row>
    <row r="189" ht="16.5" customHeight="1">
      <c r="G189" s="102"/>
      <c r="K189" s="102"/>
      <c r="AP189" s="102"/>
      <c r="AV189" s="103"/>
    </row>
    <row r="190" ht="16.5" customHeight="1">
      <c r="G190" s="102"/>
      <c r="K190" s="102"/>
      <c r="AP190" s="102"/>
      <c r="AV190" s="103"/>
    </row>
    <row r="191" ht="16.5" customHeight="1">
      <c r="G191" s="102"/>
      <c r="K191" s="102"/>
      <c r="AP191" s="102"/>
      <c r="AV191" s="103"/>
    </row>
    <row r="192" ht="16.5" customHeight="1">
      <c r="G192" s="102"/>
      <c r="K192" s="102"/>
      <c r="AP192" s="102"/>
      <c r="AV192" s="103"/>
    </row>
    <row r="193" ht="16.5" customHeight="1">
      <c r="G193" s="102"/>
      <c r="K193" s="102"/>
      <c r="AP193" s="102"/>
      <c r="AV193" s="103"/>
    </row>
    <row r="194" ht="16.5" customHeight="1">
      <c r="G194" s="102"/>
      <c r="K194" s="102"/>
      <c r="AP194" s="102"/>
      <c r="AV194" s="103"/>
    </row>
    <row r="195" ht="16.5" customHeight="1">
      <c r="G195" s="102"/>
      <c r="K195" s="102"/>
      <c r="AP195" s="102"/>
      <c r="AV195" s="103"/>
    </row>
    <row r="196" ht="16.5" customHeight="1">
      <c r="G196" s="102"/>
      <c r="K196" s="102"/>
      <c r="AP196" s="102"/>
      <c r="AV196" s="103"/>
    </row>
    <row r="197" ht="16.5" customHeight="1">
      <c r="G197" s="102"/>
      <c r="K197" s="102"/>
      <c r="AP197" s="102"/>
      <c r="AV197" s="103"/>
    </row>
    <row r="198" ht="16.5" customHeight="1">
      <c r="G198" s="102"/>
      <c r="K198" s="102"/>
      <c r="AP198" s="102"/>
      <c r="AV198" s="103"/>
    </row>
    <row r="199" ht="16.5" customHeight="1">
      <c r="G199" s="102"/>
      <c r="K199" s="102"/>
      <c r="AP199" s="102"/>
      <c r="AV199" s="103"/>
    </row>
    <row r="200" ht="16.5" customHeight="1">
      <c r="G200" s="102"/>
      <c r="K200" s="102"/>
      <c r="AP200" s="102"/>
      <c r="AV200" s="103"/>
    </row>
  </sheetData>
  <mergeCells count="1">
    <mergeCell ref="M91:P129"/>
  </mergeCells>
  <phoneticPr fontId="1" type="noConversion"/>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189.75" customHeight="1">
      <c r="A1" s="3" t="s">
        <v>332</v>
      </c>
    </row>
    <row r="2" ht="16.5" customHeight="1">
      <c r="A2" s="4" t="s">
        <v>600</v>
      </c>
    </row>
    <row r="3" ht="16.5" customHeight="1">
      <c r="A3" s="4" t="s">
        <v>601</v>
      </c>
    </row>
    <row r="4" ht="16.5" customHeight="1">
      <c r="A4" s="4" t="s">
        <v>602</v>
      </c>
    </row>
    <row r="5" ht="16.5" customHeight="1">
      <c r="A5" s="4" t="s">
        <v>603</v>
      </c>
    </row>
    <row r="6" ht="16.5" customHeight="1">
      <c r="A6" s="4" t="s">
        <v>604</v>
      </c>
    </row>
    <row r="8" ht="60" customHeight="1">
      <c r="A8" s="4">
        <v/>
      </c>
    </row>
    <row r="9" ht="60" customHeight="1">
      <c r="A9" s="4">
        <v/>
      </c>
    </row>
    <row r="10" ht="60" customHeight="1">
      <c r="A10" s="4">
        <v/>
      </c>
    </row>
    <row r="11" ht="60" customHeight="1">
      <c r="A11" s="4">
        <v/>
      </c>
    </row>
    <row r="12" ht="60" customHeight="1">
      <c r="A12" s="4">
        <v/>
      </c>
    </row>
    <row r="13" ht="60" customHeight="1">
      <c r="A13" s="4">
        <v/>
      </c>
    </row>
    <row r="14" ht="60" customHeight="1">
      <c r="A14" s="4">
        <v/>
      </c>
    </row>
    <row r="15" ht="60" customHeight="1">
      <c r="A15" s="4">
        <v/>
      </c>
    </row>
    <row r="16" ht="60" customHeight="1">
      <c r="A16" s="4">
        <v/>
      </c>
    </row>
    <row r="17" ht="60" customHeight="1">
      <c r="A17" s="4">
        <v/>
      </c>
    </row>
    <row r="18" ht="60" customHeight="1">
      <c r="A18" s="4">
        <v/>
      </c>
    </row>
    <row r="19" ht="60" customHeight="1">
      <c r="A19" s="4">
        <v/>
      </c>
    </row>
    <row r="20" ht="60" customHeight="1">
      <c r="A20" s="4">
        <v/>
      </c>
    </row>
    <row r="21" ht="60" customHeight="1">
      <c r="A21" s="4">
        <v/>
      </c>
    </row>
    <row r="22" ht="60" customHeight="1">
      <c r="A22" s="4">
        <v/>
      </c>
    </row>
    <row r="23" ht="60" customHeight="1">
      <c r="A23" s="4">
        <v/>
      </c>
    </row>
    <row r="24" ht="60" customHeight="1">
      <c r="A24" s="4">
        <v/>
      </c>
    </row>
    <row r="25" ht="60" customHeight="1">
      <c r="A25" s="4">
        <v/>
      </c>
    </row>
    <row r="26" ht="60" customHeight="1">
      <c r="A26" s="4">
        <v/>
      </c>
    </row>
    <row r="27" ht="60" customHeight="1">
      <c r="A27" s="4">
        <v/>
      </c>
    </row>
    <row r="28" ht="60" customHeight="1">
      <c r="A28" s="4">
        <v/>
      </c>
    </row>
    <row r="29" ht="60" customHeight="1">
      <c r="A29" s="4">
        <v/>
      </c>
    </row>
    <row r="30" ht="60" customHeight="1">
      <c r="A30" s="4">
        <v/>
      </c>
    </row>
    <row r="31" ht="60" customHeight="1">
      <c r="A31" s="4">
        <v/>
      </c>
    </row>
    <row r="32" ht="60" customHeight="1">
      <c r="A32" s="4">
        <v/>
      </c>
    </row>
    <row r="33" ht="60" customHeight="1">
      <c r="A33" s="4">
        <v/>
      </c>
    </row>
    <row r="34" ht="60" customHeight="1">
      <c r="A34" s="4">
        <v/>
      </c>
    </row>
    <row r="35" ht="60" customHeight="1">
      <c r="A35" s="4">
        <v/>
      </c>
    </row>
    <row r="36" ht="60" customHeight="1">
      <c r="A36" s="4">
        <v/>
      </c>
    </row>
    <row r="37" ht="60" customHeight="1">
      <c r="A37" s="4">
        <v/>
      </c>
    </row>
    <row r="38" ht="60" customHeight="1">
      <c r="A38" s="4">
        <v/>
      </c>
    </row>
    <row r="39" ht="60" customHeight="1">
      <c r="A39" s="4">
        <v/>
      </c>
    </row>
    <row r="40" ht="60" customHeight="1">
      <c r="A40" s="4">
        <v/>
      </c>
    </row>
    <row r="41" ht="60" customHeight="1">
      <c r="A41" s="4">
        <v/>
      </c>
    </row>
    <row r="42" ht="60" customHeight="1">
      <c r="A42" s="4">
        <v/>
      </c>
    </row>
    <row r="43" ht="60" customHeight="1">
      <c r="A43" s="4">
        <v/>
      </c>
    </row>
    <row r="44" ht="60" customHeight="1">
      <c r="A44" s="4">
        <v/>
      </c>
    </row>
    <row r="45" ht="60" customHeight="1">
      <c r="A45" s="4">
        <v/>
      </c>
    </row>
    <row r="46" ht="60" customHeight="1">
      <c r="A46" s="4">
        <v/>
      </c>
    </row>
    <row r="47" ht="60" customHeight="1">
      <c r="A47" s="4">
        <v/>
      </c>
    </row>
    <row r="48" ht="60" customHeight="1">
      <c r="A48" s="4">
        <v/>
      </c>
    </row>
  </sheetData>
  <phoneticPr fontId="1"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cols>
    <col min="1" max="1" width="64.6845703125"/>
  </cols>
  <sheetData>
    <row r="1" ht="162.75" customHeight="1">
      <c r="A1" s="3" t="s">
        <v>605</v>
      </c>
    </row>
    <row r="4" ht="16.5" customHeight="1">
      <c r="A4" s="476" t="s">
        <v>606</v>
      </c>
      <c r="B4" s="47" t="s">
        <v>607</v>
      </c>
      <c r="C4" s="48" t="n">
        <v>45514</v>
      </c>
      <c r="D4" s="48" t="n">
        <v>45515</v>
      </c>
      <c r="E4" s="48" t="n">
        <v>45516</v>
      </c>
      <c r="F4" s="48" t="n">
        <v>45517</v>
      </c>
      <c r="G4" s="48" t="n">
        <v>45518</v>
      </c>
      <c r="H4" s="48" t="n">
        <v>45519</v>
      </c>
      <c r="I4" s="48" t="n">
        <v>45520</v>
      </c>
      <c r="J4" s="48" t="n">
        <v>45521</v>
      </c>
      <c r="K4" s="48" t="n">
        <v>45522</v>
      </c>
      <c r="L4" s="48" t="n">
        <v>45523</v>
      </c>
      <c r="M4" s="48" t="n">
        <v>45524</v>
      </c>
      <c r="N4" s="48" t="n">
        <v>45525</v>
      </c>
      <c r="O4" s="48" t="n">
        <v>45526</v>
      </c>
      <c r="P4" s="53"/>
      <c r="Q4" s="53"/>
      <c r="R4" s="53"/>
    </row>
    <row r="5" ht="16.5" customHeight="1">
      <c r="A5" s="11"/>
      <c r="B5" s="23" t="n">
        <v>10</v>
      </c>
      <c r="C5" s="23"/>
      <c r="D5" s="23"/>
      <c r="E5" s="23"/>
      <c r="F5" s="23"/>
      <c r="G5" s="23"/>
      <c r="H5" s="23"/>
      <c r="I5" s="23"/>
      <c r="J5" s="24" t="n">
        <v>0.6024</v>
      </c>
      <c r="K5" s="24" t="n">
        <v>0.681</v>
      </c>
      <c r="L5" s="24" t="n">
        <v>0.6892</v>
      </c>
      <c r="M5" s="24" t="n">
        <v>0.698</v>
      </c>
      <c r="N5" s="24" t="n">
        <v>0.7195</v>
      </c>
      <c r="O5" s="24" t="n">
        <v>0.7415</v>
      </c>
      <c r="P5" s="53"/>
      <c r="Q5" s="53"/>
      <c r="R5" s="53"/>
    </row>
    <row r="6" ht="16.5" customHeight="1">
      <c r="A6" s="11"/>
      <c r="B6" s="23" t="n">
        <v>50</v>
      </c>
      <c r="C6" s="23"/>
      <c r="D6" s="23"/>
      <c r="E6" s="23"/>
      <c r="F6" s="23"/>
      <c r="G6" s="23"/>
      <c r="H6" s="23"/>
      <c r="I6" s="23"/>
      <c r="J6" s="24" t="n">
        <v>0.4903</v>
      </c>
      <c r="K6" s="24" t="n">
        <v>0.4498</v>
      </c>
      <c r="L6" s="24" t="n">
        <v>0.4784</v>
      </c>
      <c r="M6" s="24" t="n">
        <v>0.5014</v>
      </c>
      <c r="N6" s="24" t="n">
        <v>0.5053</v>
      </c>
      <c r="O6" s="24" t="n">
        <v>0.484</v>
      </c>
      <c r="P6" s="53"/>
      <c r="Q6" s="53"/>
      <c r="R6" s="53"/>
    </row>
    <row r="7" ht="16.5" customHeight="1">
      <c r="A7" s="11"/>
      <c r="B7" s="23" t="n">
        <v>100</v>
      </c>
      <c r="C7" s="23"/>
      <c r="D7" s="23"/>
      <c r="E7" s="23"/>
      <c r="F7" s="23"/>
      <c r="G7" s="23"/>
      <c r="H7" s="23"/>
      <c r="I7" s="23"/>
      <c r="J7" s="24" t="n">
        <v>0.5111</v>
      </c>
      <c r="K7" s="24" t="n">
        <v>0.68</v>
      </c>
      <c r="L7" s="24" t="n">
        <v>0.6792</v>
      </c>
      <c r="M7" s="24" t="n">
        <v>0.5068</v>
      </c>
      <c r="N7" s="24" t="n">
        <v>0.589</v>
      </c>
      <c r="O7" s="24" t="n">
        <v>0.5584</v>
      </c>
      <c r="P7" s="53"/>
      <c r="Q7" s="53"/>
      <c r="R7" s="53"/>
    </row>
    <row r="8" ht="16.5" customHeight="1">
      <c r="A8" s="11"/>
      <c r="B8" s="23" t="n">
        <v>200</v>
      </c>
      <c r="C8" s="23"/>
      <c r="D8" s="23"/>
      <c r="E8" s="23"/>
      <c r="F8" s="23"/>
      <c r="G8" s="23"/>
      <c r="H8" s="23"/>
      <c r="I8" s="23"/>
      <c r="J8" s="24" t="n">
        <v>0.7143</v>
      </c>
      <c r="K8" s="24" t="n">
        <v>0.6667</v>
      </c>
      <c r="L8" s="24" t="n">
        <v>0.7692</v>
      </c>
      <c r="M8" s="24" t="n">
        <v>0.8235</v>
      </c>
      <c r="N8" s="24" t="n">
        <v>0.7368</v>
      </c>
      <c r="O8" s="24" t="n">
        <v>0.75</v>
      </c>
      <c r="P8" s="53"/>
      <c r="Q8" s="53"/>
      <c r="R8" s="53"/>
    </row>
    <row r="9" ht="16.5" customHeight="1">
      <c r="A9" s="11"/>
      <c r="B9" s="23" t="n">
        <v>500</v>
      </c>
      <c r="C9" s="23"/>
      <c r="D9" s="23"/>
      <c r="E9" s="23"/>
      <c r="F9" s="23"/>
      <c r="G9" s="23"/>
      <c r="H9" s="23"/>
      <c r="I9" s="23"/>
      <c r="J9" s="24" t="n">
        <v>0.5</v>
      </c>
      <c r="K9" s="23"/>
      <c r="L9" s="24" t="n">
        <v>1</v>
      </c>
      <c r="M9" s="24" t="n">
        <v>0.3333</v>
      </c>
      <c r="N9" s="24" t="n">
        <v>1</v>
      </c>
      <c r="O9" s="24" t="n">
        <v>0.5</v>
      </c>
      <c r="P9" s="53"/>
      <c r="Q9" s="53"/>
      <c r="R9" s="53"/>
    </row>
    <row r="10" ht="16.5" customHeight="1">
      <c r="A10" s="11"/>
      <c r="B10" s="23" t="n">
        <v>1000</v>
      </c>
      <c r="C10" s="23"/>
      <c r="D10" s="23"/>
      <c r="E10" s="23"/>
      <c r="F10" s="23"/>
      <c r="G10" s="23"/>
      <c r="H10" s="23"/>
      <c r="I10" s="23"/>
      <c r="J10" s="23"/>
      <c r="K10" s="23"/>
      <c r="L10" s="23"/>
      <c r="M10" s="24" t="n">
        <v>1</v>
      </c>
      <c r="N10" s="23"/>
      <c r="O10" s="23"/>
      <c r="P10" s="53"/>
      <c r="Q10" s="53"/>
      <c r="R10" s="53"/>
    </row>
    <row r="11" ht="16.5" customHeight="1">
      <c r="A11" s="11"/>
      <c r="B11" s="23" t="n">
        <v>5000</v>
      </c>
      <c r="C11" s="23"/>
      <c r="D11" s="23"/>
      <c r="E11" s="23"/>
      <c r="F11" s="23"/>
      <c r="G11" s="23"/>
      <c r="H11" s="23"/>
      <c r="I11" s="23"/>
      <c r="J11" s="23"/>
      <c r="K11" s="24" t="n">
        <v>1</v>
      </c>
      <c r="L11" s="23"/>
      <c r="M11" s="23"/>
      <c r="N11" s="23"/>
      <c r="O11" s="23"/>
      <c r="P11" s="53"/>
      <c r="Q11" s="53"/>
      <c r="R11" s="53"/>
    </row>
    <row r="12" ht="16.5" customHeight="1">
      <c r="A12" s="11"/>
      <c r="B12" s="23" t="n">
        <v>10000</v>
      </c>
      <c r="C12" s="23"/>
      <c r="D12" s="23"/>
      <c r="E12" s="23"/>
      <c r="F12" s="23"/>
      <c r="G12" s="23"/>
      <c r="H12" s="23"/>
      <c r="I12" s="23"/>
      <c r="J12" s="23"/>
      <c r="K12" s="23"/>
      <c r="L12" s="23"/>
      <c r="M12" s="24" t="n">
        <v>1</v>
      </c>
      <c r="N12" s="24" t="n">
        <v>1</v>
      </c>
      <c r="O12" s="24" t="n">
        <v>1</v>
      </c>
      <c r="P12" s="53"/>
      <c r="Q12" s="53"/>
      <c r="R12" s="53"/>
    </row>
    <row r="13" ht="16.5" customHeight="1">
      <c r="A13" s="11"/>
      <c r="B13" s="49" t="s">
        <v>608</v>
      </c>
      <c r="C13" s="59"/>
      <c r="D13" s="59"/>
      <c r="E13" s="59"/>
      <c r="F13" s="59"/>
      <c r="G13" s="59"/>
      <c r="H13" s="59"/>
      <c r="I13" s="59"/>
      <c r="J13" s="75" t="n">
        <v>0.5944</v>
      </c>
      <c r="K13" s="75" t="n">
        <v>0.6651</v>
      </c>
      <c r="L13" s="75" t="n">
        <v>0.6768</v>
      </c>
      <c r="M13" s="75" t="n">
        <v>0.6822</v>
      </c>
      <c r="N13" s="75" t="n">
        <v>0.7021</v>
      </c>
      <c r="O13" s="75" t="n">
        <v>0.7201</v>
      </c>
      <c r="P13" s="53"/>
      <c r="Q13" s="53"/>
      <c r="R13" s="53"/>
    </row>
    <row r="14" ht="16.5" customHeight="1">
      <c r="A14" s="76"/>
      <c r="B14" s="53"/>
      <c r="C14" s="53"/>
      <c r="D14" s="53"/>
      <c r="E14" s="53"/>
      <c r="F14" s="53"/>
      <c r="G14" s="53"/>
      <c r="H14" s="53"/>
      <c r="I14" s="53"/>
      <c r="J14" s="53"/>
      <c r="K14" s="53"/>
      <c r="L14" s="53"/>
      <c r="M14" s="53"/>
      <c r="N14" s="53"/>
      <c r="O14" s="53"/>
      <c r="P14" s="53"/>
      <c r="Q14" s="53"/>
      <c r="R14" s="53"/>
    </row>
    <row r="15" ht="16.5" customHeight="1">
      <c r="A15" s="477" t="s">
        <v>609</v>
      </c>
      <c r="B15" s="49" t="s">
        <v>607</v>
      </c>
      <c r="C15" s="77" t="n">
        <v>45514</v>
      </c>
      <c r="D15" s="77" t="n">
        <v>45515</v>
      </c>
      <c r="E15" s="77" t="n">
        <v>45516</v>
      </c>
      <c r="F15" s="77" t="n">
        <v>45517</v>
      </c>
      <c r="G15" s="77" t="n">
        <v>45518</v>
      </c>
      <c r="H15" s="77" t="n">
        <v>45519</v>
      </c>
      <c r="I15" s="77" t="n">
        <v>45520</v>
      </c>
      <c r="J15" s="77" t="n">
        <v>45521</v>
      </c>
      <c r="K15" s="77" t="n">
        <v>45522</v>
      </c>
      <c r="L15" s="77" t="n">
        <v>45523</v>
      </c>
      <c r="M15" s="77" t="n">
        <v>45524</v>
      </c>
      <c r="N15" s="77" t="n">
        <v>45525</v>
      </c>
      <c r="O15" s="77" t="n">
        <v>45526</v>
      </c>
      <c r="P15" s="53"/>
      <c r="Q15" s="53"/>
      <c r="R15" s="53"/>
    </row>
    <row r="16" ht="16.5" customHeight="1">
      <c r="A16" s="11"/>
      <c r="B16" s="23" t="n">
        <v>10</v>
      </c>
      <c r="C16" s="23"/>
      <c r="D16" s="23"/>
      <c r="E16" s="23"/>
      <c r="F16" s="23"/>
      <c r="G16" s="23"/>
      <c r="H16" s="23"/>
      <c r="I16" s="23"/>
      <c r="J16" s="24" t="n">
        <v>0.8787</v>
      </c>
      <c r="K16" s="24" t="n">
        <v>0.8936</v>
      </c>
      <c r="L16" s="24" t="n">
        <v>0.8796</v>
      </c>
      <c r="M16" s="24" t="n">
        <v>0.8687</v>
      </c>
      <c r="N16" s="24" t="n">
        <v>0.852</v>
      </c>
      <c r="O16" s="24" t="n">
        <v>0.8356</v>
      </c>
      <c r="P16" s="53"/>
      <c r="Q16" s="53"/>
      <c r="R16" s="53"/>
    </row>
    <row r="17" ht="16.5" customHeight="1">
      <c r="A17" s="11"/>
      <c r="B17" s="23" t="n">
        <v>50</v>
      </c>
      <c r="C17" s="23"/>
      <c r="D17" s="23"/>
      <c r="E17" s="23"/>
      <c r="F17" s="23"/>
      <c r="G17" s="23"/>
      <c r="H17" s="23"/>
      <c r="I17" s="23"/>
      <c r="J17" s="24" t="n">
        <v>0.9206</v>
      </c>
      <c r="K17" s="24" t="n">
        <v>0.8846</v>
      </c>
      <c r="L17" s="24" t="n">
        <v>0.9023</v>
      </c>
      <c r="M17" s="24" t="n">
        <v>0.8728</v>
      </c>
      <c r="N17" s="24" t="n">
        <v>0.8947</v>
      </c>
      <c r="O17" s="24" t="n">
        <v>0.895</v>
      </c>
      <c r="P17" s="53"/>
      <c r="Q17" s="53"/>
      <c r="R17" s="53"/>
    </row>
    <row r="18" ht="16.5" customHeight="1">
      <c r="A18" s="11"/>
      <c r="B18" s="23" t="n">
        <v>100</v>
      </c>
      <c r="C18" s="23"/>
      <c r="D18" s="23"/>
      <c r="E18" s="23"/>
      <c r="F18" s="23"/>
      <c r="G18" s="23"/>
      <c r="H18" s="23"/>
      <c r="I18" s="23"/>
      <c r="J18" s="24" t="n">
        <v>0.7826</v>
      </c>
      <c r="K18" s="24" t="n">
        <v>0.9412</v>
      </c>
      <c r="L18" s="24" t="n">
        <v>0.8611</v>
      </c>
      <c r="M18" s="24" t="n">
        <v>0.7297</v>
      </c>
      <c r="N18" s="24" t="n">
        <v>0.8837</v>
      </c>
      <c r="O18" s="24" t="n">
        <v>0.907</v>
      </c>
      <c r="P18" s="53"/>
      <c r="Q18" s="53"/>
      <c r="R18" s="53"/>
    </row>
    <row r="19" ht="16.5" customHeight="1">
      <c r="A19" s="11"/>
      <c r="B19" s="23" t="n">
        <v>200</v>
      </c>
      <c r="C19" s="23"/>
      <c r="D19" s="23"/>
      <c r="E19" s="23"/>
      <c r="F19" s="23"/>
      <c r="G19" s="23"/>
      <c r="H19" s="23"/>
      <c r="I19" s="23"/>
      <c r="J19" s="24" t="n">
        <v>0.9</v>
      </c>
      <c r="K19" s="24" t="n">
        <v>0.8</v>
      </c>
      <c r="L19" s="24" t="n">
        <v>1</v>
      </c>
      <c r="M19" s="24" t="n">
        <v>0.9286</v>
      </c>
      <c r="N19" s="24" t="n">
        <v>1</v>
      </c>
      <c r="O19" s="24" t="n">
        <v>0.8889</v>
      </c>
      <c r="P19" s="53"/>
      <c r="Q19" s="53"/>
      <c r="R19" s="53"/>
    </row>
    <row r="20" ht="16.5" customHeight="1">
      <c r="A20" s="11"/>
      <c r="B20" s="23" t="n">
        <v>500</v>
      </c>
      <c r="C20" s="23"/>
      <c r="D20" s="23"/>
      <c r="E20" s="23"/>
      <c r="F20" s="23"/>
      <c r="G20" s="23"/>
      <c r="H20" s="23"/>
      <c r="I20" s="23"/>
      <c r="J20" s="24" t="n">
        <v>1</v>
      </c>
      <c r="K20" s="23"/>
      <c r="L20" s="24" t="n">
        <v>1</v>
      </c>
      <c r="M20" s="24" t="n">
        <v>1</v>
      </c>
      <c r="N20" s="24" t="n">
        <v>1</v>
      </c>
      <c r="O20" s="24" t="n">
        <v>1</v>
      </c>
      <c r="P20" s="53"/>
      <c r="Q20" s="53"/>
      <c r="R20" s="53"/>
    </row>
    <row r="21" ht="16.5" customHeight="1">
      <c r="A21" s="11"/>
      <c r="B21" s="23" t="n">
        <v>1000</v>
      </c>
      <c r="C21" s="23"/>
      <c r="D21" s="23"/>
      <c r="E21" s="23"/>
      <c r="F21" s="23"/>
      <c r="G21" s="23"/>
      <c r="H21" s="23"/>
      <c r="I21" s="23"/>
      <c r="J21" s="23"/>
      <c r="K21" s="23"/>
      <c r="L21" s="23"/>
      <c r="M21" s="24" t="n">
        <v>1</v>
      </c>
      <c r="N21" s="23"/>
      <c r="O21" s="23"/>
      <c r="P21" s="53"/>
      <c r="Q21" s="53"/>
      <c r="R21" s="53"/>
    </row>
    <row r="22" ht="16.5" customHeight="1">
      <c r="A22" s="11"/>
      <c r="B22" s="23" t="n">
        <v>5000</v>
      </c>
      <c r="C22" s="23"/>
      <c r="D22" s="23"/>
      <c r="E22" s="23"/>
      <c r="F22" s="23"/>
      <c r="G22" s="23"/>
      <c r="H22" s="23"/>
      <c r="I22" s="23"/>
      <c r="J22" s="23"/>
      <c r="K22" s="24" t="n">
        <v>1</v>
      </c>
      <c r="L22" s="23"/>
      <c r="M22" s="23"/>
      <c r="N22" s="23"/>
      <c r="O22" s="23"/>
      <c r="P22" s="53"/>
      <c r="Q22" s="53"/>
      <c r="R22" s="53"/>
    </row>
    <row r="23" ht="16.5" customHeight="1">
      <c r="A23" s="11"/>
      <c r="B23" s="23" t="n">
        <v>10000</v>
      </c>
      <c r="C23" s="23"/>
      <c r="D23" s="23"/>
      <c r="E23" s="23"/>
      <c r="F23" s="23"/>
      <c r="G23" s="23"/>
      <c r="H23" s="23"/>
      <c r="I23" s="23"/>
      <c r="J23" s="23"/>
      <c r="K23" s="23"/>
      <c r="L23" s="23"/>
      <c r="M23" s="24" t="n">
        <v>1</v>
      </c>
      <c r="N23" s="24" t="n">
        <v>1</v>
      </c>
      <c r="O23" s="24" t="n">
        <v>1</v>
      </c>
      <c r="P23" s="53"/>
      <c r="Q23" s="53"/>
      <c r="R23" s="53"/>
    </row>
    <row r="24" ht="16.5" customHeight="1">
      <c r="A24" s="11"/>
      <c r="B24" s="49" t="s">
        <v>608</v>
      </c>
      <c r="C24" s="59"/>
      <c r="D24" s="59"/>
      <c r="E24" s="59"/>
      <c r="F24" s="59"/>
      <c r="G24" s="59"/>
      <c r="H24" s="59"/>
      <c r="I24" s="59"/>
      <c r="J24" s="75" t="n">
        <v>0.8801</v>
      </c>
      <c r="K24" s="75" t="n">
        <v>0.8935</v>
      </c>
      <c r="L24" s="75" t="n">
        <v>0.8809</v>
      </c>
      <c r="M24" s="75" t="n">
        <v>0.8678</v>
      </c>
      <c r="N24" s="75" t="n">
        <v>0.8553</v>
      </c>
      <c r="O24" s="75" t="n">
        <v>0.8395</v>
      </c>
      <c r="P24" s="53"/>
      <c r="Q24" s="53"/>
      <c r="R24" s="53"/>
    </row>
    <row r="25" ht="16.5" customHeight="1">
      <c r="A25" s="78"/>
      <c r="B25" s="17"/>
      <c r="C25" s="17"/>
      <c r="D25" s="17"/>
      <c r="E25" s="17"/>
      <c r="F25" s="17"/>
      <c r="G25" s="17"/>
      <c r="H25" s="17"/>
      <c r="I25" s="17"/>
      <c r="J25" s="17"/>
      <c r="K25" s="17"/>
      <c r="L25" s="17"/>
      <c r="M25" s="17"/>
      <c r="N25" s="17"/>
      <c r="O25" s="17"/>
      <c r="P25" s="17"/>
      <c r="Q25" s="17"/>
      <c r="R25" s="17"/>
    </row>
    <row r="26" ht="16.5" customHeight="1">
      <c r="A26" s="478" t="s">
        <v>610</v>
      </c>
      <c r="B26" s="47" t="s">
        <v>607</v>
      </c>
      <c r="C26" s="48" t="n">
        <v>45514</v>
      </c>
      <c r="D26" s="48" t="n">
        <v>45515</v>
      </c>
      <c r="E26" s="48" t="n">
        <v>45516</v>
      </c>
      <c r="F26" s="48" t="n">
        <v>45517</v>
      </c>
      <c r="G26" s="48" t="n">
        <v>45518</v>
      </c>
      <c r="H26" s="48" t="n">
        <v>45519</v>
      </c>
      <c r="I26" s="48" t="n">
        <v>45520</v>
      </c>
      <c r="J26" s="48" t="n">
        <v>45521</v>
      </c>
      <c r="K26" s="48" t="n">
        <v>45522</v>
      </c>
      <c r="L26" s="48" t="n">
        <v>45523</v>
      </c>
      <c r="M26" s="48" t="n">
        <v>45524</v>
      </c>
      <c r="N26" s="48" t="n">
        <v>45525</v>
      </c>
      <c r="O26" s="48" t="n">
        <v>45526</v>
      </c>
      <c r="P26" s="47" t="s">
        <v>611</v>
      </c>
      <c r="Q26" s="47" t="s">
        <v>612</v>
      </c>
      <c r="R26" s="47" t="s">
        <v>435</v>
      </c>
    </row>
    <row r="27" ht="16.5" customHeight="1">
      <c r="A27" s="11"/>
      <c r="B27" s="23" t="n">
        <v>10</v>
      </c>
      <c r="C27" s="24" t="n">
        <v>0.2413</v>
      </c>
      <c r="D27" s="24" t="n">
        <v>0.1595</v>
      </c>
      <c r="E27" s="24" t="n">
        <v>0.1734</v>
      </c>
      <c r="F27" s="24" t="n">
        <v>0.1647</v>
      </c>
      <c r="G27" s="24" t="n">
        <v>0.172</v>
      </c>
      <c r="H27" s="24" t="n">
        <v>0.1947</v>
      </c>
      <c r="I27" s="24" t="n">
        <v>0.1846</v>
      </c>
      <c r="J27" s="24" t="n">
        <v>0.1932</v>
      </c>
      <c r="K27" s="24" t="n">
        <v>0.2115</v>
      </c>
      <c r="L27" s="24" t="n">
        <v>0.2104</v>
      </c>
      <c r="M27" s="24" t="n">
        <v>0.2104</v>
      </c>
      <c r="N27" s="24" t="n">
        <v>0.2072</v>
      </c>
      <c r="O27" s="24" t="n">
        <v>0.1742</v>
      </c>
      <c r="P27" s="24" t="n">
        <v>0.1845</v>
      </c>
      <c r="Q27" s="24" t="n">
        <v>0.2022</v>
      </c>
      <c r="R27" s="24" t="n">
        <v>0.0177</v>
      </c>
    </row>
    <row r="28" ht="16.5" customHeight="1">
      <c r="A28" s="11"/>
      <c r="B28" s="23" t="n">
        <v>50</v>
      </c>
      <c r="C28" s="24" t="n">
        <v>0.6825</v>
      </c>
      <c r="D28" s="24" t="n">
        <v>0.5929</v>
      </c>
      <c r="E28" s="24" t="n">
        <v>0.6612</v>
      </c>
      <c r="F28" s="24" t="n">
        <v>0.6557</v>
      </c>
      <c r="G28" s="24" t="n">
        <v>0.62</v>
      </c>
      <c r="H28" s="24" t="n">
        <v>0.6367</v>
      </c>
      <c r="I28" s="24" t="n">
        <v>0.6938</v>
      </c>
      <c r="J28" s="24" t="n">
        <v>0.7004</v>
      </c>
      <c r="K28" s="24" t="n">
        <v>0.6713</v>
      </c>
      <c r="L28" s="24" t="n">
        <v>0.6799</v>
      </c>
      <c r="M28" s="24" t="n">
        <v>0.6696</v>
      </c>
      <c r="N28" s="24" t="n">
        <v>0.6489</v>
      </c>
      <c r="O28" s="24" t="n">
        <v>0.6711</v>
      </c>
      <c r="P28" s="24" t="n">
        <v>0.6499</v>
      </c>
      <c r="Q28" s="24" t="n">
        <v>0.6673</v>
      </c>
      <c r="R28" s="24" t="n">
        <v>0.0174</v>
      </c>
    </row>
    <row r="29" ht="16.5" customHeight="1">
      <c r="A29" s="11"/>
      <c r="B29" s="23" t="n">
        <v>100</v>
      </c>
      <c r="C29" s="24" t="n">
        <v>0.8475</v>
      </c>
      <c r="D29" s="24" t="n">
        <v>0.7805</v>
      </c>
      <c r="E29" s="24" t="n">
        <v>0.898</v>
      </c>
      <c r="F29" s="24" t="n">
        <v>0.7742</v>
      </c>
      <c r="G29" s="24" t="n">
        <v>0.8974</v>
      </c>
      <c r="H29" s="24" t="n">
        <v>0.8889</v>
      </c>
      <c r="I29" s="24" t="n">
        <v>0.8929</v>
      </c>
      <c r="J29" s="24" t="n">
        <v>0.7333</v>
      </c>
      <c r="K29" s="24" t="n">
        <v>0.9</v>
      </c>
      <c r="L29" s="24" t="n">
        <v>0.8302</v>
      </c>
      <c r="M29" s="24" t="n">
        <v>0.9041</v>
      </c>
      <c r="N29" s="24" t="n">
        <v>0.8493</v>
      </c>
      <c r="O29" s="24" t="n">
        <v>0.9221</v>
      </c>
      <c r="P29" s="24" t="n">
        <v>0.8537</v>
      </c>
      <c r="Q29" s="24" t="n">
        <v>0.8834</v>
      </c>
      <c r="R29" s="24" t="n">
        <v>0.0298</v>
      </c>
    </row>
    <row r="30" ht="16.5" customHeight="1">
      <c r="A30" s="11"/>
      <c r="B30" s="23" t="n">
        <v>200</v>
      </c>
      <c r="C30" s="24" t="n">
        <v>1</v>
      </c>
      <c r="D30" s="24" t="n">
        <v>1</v>
      </c>
      <c r="E30" s="24" t="n">
        <v>1</v>
      </c>
      <c r="F30" s="24" t="n">
        <v>0.9</v>
      </c>
      <c r="G30" s="24" t="n">
        <v>1</v>
      </c>
      <c r="H30" s="24" t="n">
        <v>0.9286</v>
      </c>
      <c r="I30" s="24" t="n">
        <v>0.9167</v>
      </c>
      <c r="J30" s="24" t="n">
        <v>1</v>
      </c>
      <c r="K30" s="24" t="n">
        <v>0.8667</v>
      </c>
      <c r="L30" s="24" t="n">
        <v>0.8462</v>
      </c>
      <c r="M30" s="24" t="n">
        <v>1</v>
      </c>
      <c r="N30" s="24" t="n">
        <v>0.9474</v>
      </c>
      <c r="O30" s="24" t="n">
        <v>1</v>
      </c>
      <c r="P30" s="24" t="n">
        <v>0.9643</v>
      </c>
      <c r="Q30" s="24" t="n">
        <v>0.9342</v>
      </c>
      <c r="R30" s="24" t="n">
        <v>-0.0301</v>
      </c>
    </row>
    <row r="31" ht="16.5" customHeight="1">
      <c r="A31" s="11"/>
      <c r="B31" s="23" t="n">
        <v>500</v>
      </c>
      <c r="C31" s="24" t="n">
        <v>1</v>
      </c>
      <c r="D31" s="24" t="n">
        <v>1</v>
      </c>
      <c r="E31" s="24" t="n">
        <v>1</v>
      </c>
      <c r="F31" s="23"/>
      <c r="G31" s="24" t="n">
        <v>1</v>
      </c>
      <c r="H31" s="24" t="n">
        <v>1</v>
      </c>
      <c r="I31" s="24" t="n">
        <v>1</v>
      </c>
      <c r="J31" s="24" t="n">
        <v>1</v>
      </c>
      <c r="K31" s="24" t="n">
        <v>1</v>
      </c>
      <c r="L31" s="24" t="n">
        <v>1</v>
      </c>
      <c r="M31" s="24" t="n">
        <v>1</v>
      </c>
      <c r="N31" s="24" t="n">
        <v>1</v>
      </c>
      <c r="O31" s="24" t="n">
        <v>1</v>
      </c>
      <c r="P31" s="24" t="n">
        <v>1</v>
      </c>
      <c r="Q31" s="24" t="n">
        <v>1</v>
      </c>
      <c r="R31" s="24" t="n">
        <v>0</v>
      </c>
    </row>
    <row r="32" ht="16.5" customHeight="1">
      <c r="A32" s="11"/>
      <c r="B32" s="23" t="n">
        <v>1000</v>
      </c>
      <c r="C32" s="23"/>
      <c r="D32" s="23"/>
      <c r="E32" s="24" t="n">
        <v>1</v>
      </c>
      <c r="F32" s="24" t="n">
        <v>1</v>
      </c>
      <c r="G32" s="23"/>
      <c r="H32" s="23"/>
      <c r="I32" s="23"/>
      <c r="J32" s="24" t="n">
        <v>1</v>
      </c>
      <c r="K32" s="23"/>
      <c r="L32" s="24" t="n">
        <v>1</v>
      </c>
      <c r="M32" s="24" t="n">
        <v>1</v>
      </c>
      <c r="N32" s="24" t="n">
        <v>1</v>
      </c>
      <c r="O32" s="24" t="n">
        <v>1</v>
      </c>
      <c r="P32" s="24" t="n">
        <v>1</v>
      </c>
      <c r="Q32" s="24" t="n">
        <v>1</v>
      </c>
      <c r="R32" s="24" t="n">
        <v>0</v>
      </c>
    </row>
    <row r="33" ht="16.5" customHeight="1">
      <c r="A33" s="11"/>
      <c r="B33" s="23" t="n">
        <v>5000</v>
      </c>
      <c r="C33" s="24" t="n">
        <v>1</v>
      </c>
      <c r="D33" s="24" t="n">
        <v>1</v>
      </c>
      <c r="E33" s="24" t="n">
        <v>1</v>
      </c>
      <c r="F33" s="23"/>
      <c r="G33" s="23"/>
      <c r="H33" s="23"/>
      <c r="I33" s="23"/>
      <c r="J33" s="23"/>
      <c r="K33" s="24" t="n">
        <v>1</v>
      </c>
      <c r="L33" s="23"/>
      <c r="M33" s="23"/>
      <c r="N33" s="23"/>
      <c r="O33" s="23"/>
      <c r="P33" s="24" t="n">
        <v>1</v>
      </c>
      <c r="Q33" s="24" t="n">
        <v>1</v>
      </c>
      <c r="R33" s="24" t="n">
        <v>0</v>
      </c>
    </row>
    <row r="34" ht="16.5" customHeight="1">
      <c r="A34" s="11"/>
      <c r="B34" s="23" t="n">
        <v>10000</v>
      </c>
      <c r="C34" s="23"/>
      <c r="D34" s="23"/>
      <c r="E34" s="23"/>
      <c r="F34" s="23"/>
      <c r="G34" s="24" t="n">
        <v>1</v>
      </c>
      <c r="H34" s="23"/>
      <c r="I34" s="23"/>
      <c r="J34" s="23"/>
      <c r="K34" s="23"/>
      <c r="L34" s="23"/>
      <c r="M34" s="24" t="n">
        <v>1</v>
      </c>
      <c r="N34" s="24" t="n">
        <v>1</v>
      </c>
      <c r="O34" s="24" t="n">
        <v>1</v>
      </c>
      <c r="P34" s="24" t="n">
        <v>1</v>
      </c>
      <c r="Q34" s="24" t="n">
        <v>1</v>
      </c>
      <c r="R34" s="24" t="n">
        <v>0</v>
      </c>
    </row>
    <row r="35" ht="16.5" customHeight="1">
      <c r="A35" s="11"/>
      <c r="B35" s="49" t="s">
        <v>608</v>
      </c>
      <c r="C35" s="75" t="n">
        <v>0.288</v>
      </c>
      <c r="D35" s="75" t="n">
        <v>0.2016</v>
      </c>
      <c r="E35" s="75" t="n">
        <v>0.2213</v>
      </c>
      <c r="F35" s="75" t="n">
        <v>0.2117</v>
      </c>
      <c r="G35" s="75" t="n">
        <v>0.2132</v>
      </c>
      <c r="H35" s="75" t="n">
        <v>0.2378</v>
      </c>
      <c r="I35" s="75" t="n">
        <v>0.2303</v>
      </c>
      <c r="J35" s="75" t="n">
        <v>0.2353</v>
      </c>
      <c r="K35" s="75" t="n">
        <v>0.2533</v>
      </c>
      <c r="L35" s="75" t="n">
        <v>0.2479</v>
      </c>
      <c r="M35" s="75" t="n">
        <v>0.2551</v>
      </c>
      <c r="N35" s="75" t="n">
        <v>0.2514</v>
      </c>
      <c r="O35" s="75" t="n">
        <v>0.2237</v>
      </c>
      <c r="P35" s="75" t="n">
        <v>0.2294</v>
      </c>
      <c r="Q35" s="75" t="n">
        <v>0.2459</v>
      </c>
      <c r="R35" s="25" t="n">
        <f>Q35-P35</f>
        <v>0.0165</v>
      </c>
    </row>
    <row r="36" ht="16.5" customHeight="1">
      <c r="A36" s="76"/>
      <c r="B36" s="53"/>
      <c r="C36" s="53"/>
      <c r="D36" s="53"/>
      <c r="E36" s="53"/>
      <c r="F36" s="53"/>
      <c r="G36" s="53"/>
      <c r="H36" s="53"/>
      <c r="I36" s="53"/>
      <c r="J36" s="53"/>
      <c r="K36" s="53"/>
      <c r="L36" s="53"/>
      <c r="M36" s="53"/>
      <c r="N36" s="53"/>
      <c r="O36" s="53"/>
      <c r="P36" s="53"/>
      <c r="Q36" s="53"/>
      <c r="R36" s="53"/>
    </row>
    <row r="37" ht="16.5" customHeight="1">
      <c r="A37" s="479" t="s">
        <v>613</v>
      </c>
      <c r="B37" s="49" t="s">
        <v>607</v>
      </c>
      <c r="C37" s="77" t="n">
        <v>45514</v>
      </c>
      <c r="D37" s="77" t="n">
        <v>45515</v>
      </c>
      <c r="E37" s="77" t="n">
        <v>45516</v>
      </c>
      <c r="F37" s="77" t="n">
        <v>45517</v>
      </c>
      <c r="G37" s="77" t="n">
        <v>45518</v>
      </c>
      <c r="H37" s="77" t="n">
        <v>45519</v>
      </c>
      <c r="I37" s="77" t="n">
        <v>45520</v>
      </c>
      <c r="J37" s="77" t="n">
        <v>45521</v>
      </c>
      <c r="K37" s="77" t="n">
        <v>45522</v>
      </c>
      <c r="L37" s="77" t="n">
        <v>45523</v>
      </c>
      <c r="M37" s="77" t="n">
        <v>45524</v>
      </c>
      <c r="N37" s="77" t="n">
        <v>45525</v>
      </c>
      <c r="O37" s="77" t="n">
        <v>45526</v>
      </c>
      <c r="P37" s="49" t="s">
        <v>611</v>
      </c>
      <c r="Q37" s="49" t="s">
        <v>612</v>
      </c>
      <c r="R37" s="49" t="s">
        <v>435</v>
      </c>
    </row>
    <row r="38" ht="16.5" customHeight="1">
      <c r="A38" s="11"/>
      <c r="B38" s="23" t="n">
        <v>10</v>
      </c>
      <c r="C38" s="24" t="n">
        <v>0.0509</v>
      </c>
      <c r="D38" s="24" t="n">
        <v>0.0596</v>
      </c>
      <c r="E38" s="24" t="n">
        <v>0.0571</v>
      </c>
      <c r="F38" s="24" t="n">
        <v>0.0589</v>
      </c>
      <c r="G38" s="24" t="n">
        <v>0.0674</v>
      </c>
      <c r="H38" s="24" t="n">
        <v>0.0594</v>
      </c>
      <c r="I38" s="24" t="n">
        <v>0.0587</v>
      </c>
      <c r="J38" s="24" t="n">
        <v>0.0454</v>
      </c>
      <c r="K38" s="24" t="n">
        <v>0.0531</v>
      </c>
      <c r="L38" s="24" t="n">
        <v>0.06</v>
      </c>
      <c r="M38" s="24" t="n">
        <v>0.0568</v>
      </c>
      <c r="N38" s="24" t="n">
        <v>0.0515</v>
      </c>
      <c r="O38" s="24" t="n">
        <v>0.0525</v>
      </c>
      <c r="P38" s="24" t="n">
        <v>0.059</v>
      </c>
      <c r="Q38" s="24" t="n">
        <v>0.0547</v>
      </c>
      <c r="R38" s="24" t="n">
        <v>-0.0042</v>
      </c>
    </row>
    <row r="39" ht="16.5" customHeight="1">
      <c r="A39" s="11"/>
      <c r="B39" s="23" t="n">
        <v>50</v>
      </c>
      <c r="C39" s="24" t="n">
        <v>0.1508</v>
      </c>
      <c r="D39" s="24" t="n">
        <v>0.1947</v>
      </c>
      <c r="E39" s="24" t="n">
        <v>0.2245</v>
      </c>
      <c r="F39" s="24" t="n">
        <v>0.2295</v>
      </c>
      <c r="G39" s="24" t="n">
        <v>0.188</v>
      </c>
      <c r="H39" s="24" t="n">
        <v>0.1953</v>
      </c>
      <c r="I39" s="24" t="n">
        <v>0.186</v>
      </c>
      <c r="J39" s="24" t="n">
        <v>0.1946</v>
      </c>
      <c r="K39" s="24" t="n">
        <v>0.1869</v>
      </c>
      <c r="L39" s="24" t="n">
        <v>0.205</v>
      </c>
      <c r="M39" s="24" t="n">
        <v>0.1971</v>
      </c>
      <c r="N39" s="24" t="n">
        <v>0.1915</v>
      </c>
      <c r="O39" s="24" t="n">
        <v>0.1604</v>
      </c>
      <c r="P39" s="24" t="n">
        <v>0.1953</v>
      </c>
      <c r="Q39" s="24" t="n">
        <v>0.1871</v>
      </c>
      <c r="R39" s="24" t="n">
        <v>-0.0081</v>
      </c>
    </row>
    <row r="40" ht="16.5" customHeight="1">
      <c r="A40" s="11"/>
      <c r="B40" s="23" t="n">
        <v>100</v>
      </c>
      <c r="C40" s="24" t="n">
        <v>0.3559</v>
      </c>
      <c r="D40" s="24" t="n">
        <v>0.3415</v>
      </c>
      <c r="E40" s="24" t="n">
        <v>0.3061</v>
      </c>
      <c r="F40" s="24" t="n">
        <v>0.3226</v>
      </c>
      <c r="G40" s="24" t="n">
        <v>0.4103</v>
      </c>
      <c r="H40" s="24" t="n">
        <v>0.4286</v>
      </c>
      <c r="I40" s="24" t="n">
        <v>0.4821</v>
      </c>
      <c r="J40" s="24" t="n">
        <v>0.2</v>
      </c>
      <c r="K40" s="24" t="n">
        <v>0.48</v>
      </c>
      <c r="L40" s="24" t="n">
        <v>0.3774</v>
      </c>
      <c r="M40" s="24" t="n">
        <v>0.411</v>
      </c>
      <c r="N40" s="24" t="n">
        <v>0.3151</v>
      </c>
      <c r="O40" s="24" t="n">
        <v>0.3896</v>
      </c>
      <c r="P40" s="24" t="n">
        <v>0.3794</v>
      </c>
      <c r="Q40" s="24" t="n">
        <v>0.3896</v>
      </c>
      <c r="R40" s="24" t="n">
        <v>0.0102</v>
      </c>
    </row>
    <row r="41" ht="16.5" customHeight="1">
      <c r="A41" s="11"/>
      <c r="B41" s="23" t="n">
        <v>200</v>
      </c>
      <c r="C41" s="24" t="n">
        <v>0.5333</v>
      </c>
      <c r="D41" s="24" t="n">
        <v>0.9167</v>
      </c>
      <c r="E41" s="24" t="n">
        <v>0.5</v>
      </c>
      <c r="F41" s="24" t="n">
        <v>0.7</v>
      </c>
      <c r="G41" s="24" t="n">
        <v>0.9091</v>
      </c>
      <c r="H41" s="24" t="n">
        <v>0.5714</v>
      </c>
      <c r="I41" s="24" t="n">
        <v>0.75</v>
      </c>
      <c r="J41" s="24" t="n">
        <v>0.7857</v>
      </c>
      <c r="K41" s="24" t="n">
        <v>0.7333</v>
      </c>
      <c r="L41" s="24" t="n">
        <v>0.6154</v>
      </c>
      <c r="M41" s="24" t="n">
        <v>0.7059</v>
      </c>
      <c r="N41" s="24" t="n">
        <v>0.5263</v>
      </c>
      <c r="O41" s="24" t="n">
        <v>0.8333</v>
      </c>
      <c r="P41" s="24" t="n">
        <v>0.6905</v>
      </c>
      <c r="Q41" s="24" t="n">
        <v>0.6711</v>
      </c>
      <c r="R41" s="24" t="n">
        <v>-0.0194</v>
      </c>
    </row>
    <row r="42" ht="16.5" customHeight="1">
      <c r="A42" s="11"/>
      <c r="B42" s="23" t="n">
        <v>500</v>
      </c>
      <c r="C42" s="24" t="n">
        <v>0.6667</v>
      </c>
      <c r="D42" s="23"/>
      <c r="E42" s="24" t="n">
        <v>1</v>
      </c>
      <c r="F42" s="23"/>
      <c r="G42" s="24" t="n">
        <v>0.5</v>
      </c>
      <c r="H42" s="24" t="n">
        <v>1</v>
      </c>
      <c r="I42" s="24" t="n">
        <v>0.5</v>
      </c>
      <c r="J42" s="24" t="n">
        <v>1</v>
      </c>
      <c r="K42" s="24" t="n">
        <v>1</v>
      </c>
      <c r="L42" s="24" t="n">
        <v>0.3333</v>
      </c>
      <c r="M42" s="24" t="n">
        <v>0.3333</v>
      </c>
      <c r="N42" s="23"/>
      <c r="O42" s="24" t="n">
        <v>0.5</v>
      </c>
      <c r="P42" s="24" t="n">
        <v>0.6</v>
      </c>
      <c r="Q42" s="24" t="n">
        <v>0.4545</v>
      </c>
      <c r="R42" s="24" t="n">
        <v>-0.1455</v>
      </c>
    </row>
    <row r="43" ht="16.5" customHeight="1">
      <c r="A43" s="11"/>
      <c r="B43" s="23" t="n">
        <v>1000</v>
      </c>
      <c r="C43" s="23"/>
      <c r="D43" s="23"/>
      <c r="E43" s="24" t="n">
        <v>1</v>
      </c>
      <c r="F43" s="24" t="n">
        <v>0.5</v>
      </c>
      <c r="G43" s="23"/>
      <c r="H43" s="23"/>
      <c r="I43" s="23"/>
      <c r="J43" s="24" t="n">
        <v>1</v>
      </c>
      <c r="K43" s="23"/>
      <c r="L43" s="24" t="n">
        <v>1</v>
      </c>
      <c r="M43" s="24" t="n">
        <v>1</v>
      </c>
      <c r="N43" s="24" t="n">
        <v>1</v>
      </c>
      <c r="O43" s="24" t="n">
        <v>1</v>
      </c>
      <c r="P43" s="24" t="n">
        <v>0.6667</v>
      </c>
      <c r="Q43" s="24" t="n">
        <v>1</v>
      </c>
      <c r="R43" s="24" t="n">
        <v>0.3333</v>
      </c>
    </row>
    <row r="44" ht="16.5" customHeight="1">
      <c r="A44" s="11"/>
      <c r="B44" s="23" t="n">
        <v>5000</v>
      </c>
      <c r="C44" s="24" t="n">
        <v>1</v>
      </c>
      <c r="D44" s="24" t="n">
        <v>1</v>
      </c>
      <c r="E44" s="23"/>
      <c r="F44" s="23"/>
      <c r="G44" s="23"/>
      <c r="H44" s="23"/>
      <c r="I44" s="23"/>
      <c r="J44" s="23"/>
      <c r="K44" s="24" t="n">
        <v>1</v>
      </c>
      <c r="L44" s="23"/>
      <c r="M44" s="23"/>
      <c r="N44" s="23"/>
      <c r="O44" s="23"/>
      <c r="P44" s="24" t="n">
        <v>0.5</v>
      </c>
      <c r="Q44" s="24" t="n">
        <v>1</v>
      </c>
      <c r="R44" s="24" t="n">
        <v>0.5</v>
      </c>
    </row>
    <row r="45" ht="16.5" customHeight="1">
      <c r="A45" s="11"/>
      <c r="B45" s="23" t="n">
        <v>10000</v>
      </c>
      <c r="C45" s="23"/>
      <c r="D45" s="23"/>
      <c r="E45" s="23"/>
      <c r="F45" s="23"/>
      <c r="G45" s="24" t="n">
        <v>1</v>
      </c>
      <c r="H45" s="23"/>
      <c r="I45" s="23"/>
      <c r="J45" s="23"/>
      <c r="K45" s="23"/>
      <c r="L45" s="23"/>
      <c r="M45" s="24" t="n">
        <v>1</v>
      </c>
      <c r="N45" s="24" t="n">
        <v>1</v>
      </c>
      <c r="O45" s="24" t="n">
        <v>1</v>
      </c>
      <c r="P45" s="24" t="n">
        <v>1</v>
      </c>
      <c r="Q45" s="24" t="n">
        <v>1</v>
      </c>
      <c r="R45" s="24" t="n">
        <v>0</v>
      </c>
    </row>
    <row r="46" ht="16.5" customHeight="1">
      <c r="A46" s="11"/>
      <c r="B46" s="49" t="s">
        <v>608</v>
      </c>
      <c r="C46" s="75" t="n">
        <v>0.0664</v>
      </c>
      <c r="D46" s="75" t="n">
        <v>0.0762</v>
      </c>
      <c r="E46" s="75" t="n">
        <v>0.0742</v>
      </c>
      <c r="F46" s="75" t="n">
        <v>0.0774</v>
      </c>
      <c r="G46" s="75" t="n">
        <v>0.0822</v>
      </c>
      <c r="H46" s="75" t="n">
        <v>0.0764</v>
      </c>
      <c r="I46" s="75" t="n">
        <v>0.0753</v>
      </c>
      <c r="J46" s="75" t="n">
        <v>0.06</v>
      </c>
      <c r="K46" s="75" t="n">
        <v>0.0701</v>
      </c>
      <c r="L46" s="75" t="n">
        <v>0.0742</v>
      </c>
      <c r="M46" s="75" t="n">
        <v>0.0742</v>
      </c>
      <c r="N46" s="75" t="n">
        <v>0.0675</v>
      </c>
      <c r="O46" s="75" t="n">
        <v>0.0676</v>
      </c>
      <c r="P46" s="75" t="n">
        <v>0.0755</v>
      </c>
      <c r="Q46" s="75" t="n">
        <v>0.0706</v>
      </c>
      <c r="R46" s="79" t="n">
        <v>-0.0048</v>
      </c>
    </row>
    <row r="47" ht="16.5" customHeight="1">
      <c r="A47" s="76"/>
      <c r="B47" s="53"/>
      <c r="C47" s="53"/>
      <c r="D47" s="53"/>
      <c r="E47" s="53"/>
      <c r="F47" s="53"/>
      <c r="G47" s="53"/>
      <c r="H47" s="53"/>
      <c r="I47" s="53"/>
      <c r="J47" s="53"/>
      <c r="K47" s="53"/>
      <c r="L47" s="53"/>
      <c r="M47" s="53"/>
      <c r="N47" s="53"/>
      <c r="O47" s="53"/>
      <c r="P47" s="53"/>
      <c r="Q47" s="53"/>
      <c r="R47" s="53"/>
    </row>
    <row r="48" ht="16.5" customHeight="1">
      <c r="A48" s="480" t="s">
        <v>614</v>
      </c>
      <c r="B48" s="49" t="s">
        <v>607</v>
      </c>
      <c r="C48" s="77" t="n">
        <v>45514</v>
      </c>
      <c r="D48" s="77" t="n">
        <v>45515</v>
      </c>
      <c r="E48" s="77" t="n">
        <v>45516</v>
      </c>
      <c r="F48" s="77" t="n">
        <v>45517</v>
      </c>
      <c r="G48" s="77" t="n">
        <v>45518</v>
      </c>
      <c r="H48" s="77" t="n">
        <v>45519</v>
      </c>
      <c r="I48" s="77" t="n">
        <v>45520</v>
      </c>
      <c r="J48" s="77" t="n">
        <v>45521</v>
      </c>
      <c r="K48" s="77" t="n">
        <v>45522</v>
      </c>
      <c r="L48" s="77" t="n">
        <v>45523</v>
      </c>
      <c r="M48" s="77" t="n">
        <v>45524</v>
      </c>
      <c r="N48" s="77" t="n">
        <v>45525</v>
      </c>
      <c r="O48" s="77" t="n">
        <v>45526</v>
      </c>
      <c r="P48" s="49" t="s">
        <v>611</v>
      </c>
      <c r="Q48" s="49" t="s">
        <v>612</v>
      </c>
      <c r="R48" s="49" t="s">
        <v>435</v>
      </c>
    </row>
    <row r="49" ht="16.5" customHeight="1">
      <c r="A49" s="11"/>
      <c r="B49" s="23" t="n">
        <v>10</v>
      </c>
      <c r="C49" s="24" t="n">
        <v>0.7552</v>
      </c>
      <c r="D49" s="24" t="n">
        <v>0.8132</v>
      </c>
      <c r="E49" s="24" t="n">
        <v>0.8161</v>
      </c>
      <c r="F49" s="24" t="n">
        <v>0.8248</v>
      </c>
      <c r="G49" s="24" t="n">
        <v>0.8241</v>
      </c>
      <c r="H49" s="24" t="n">
        <v>0.8011</v>
      </c>
      <c r="I49" s="24" t="n">
        <v>0.7855</v>
      </c>
      <c r="J49" s="24" t="n">
        <v>0.7753</v>
      </c>
      <c r="K49" s="24" t="n">
        <v>0.7923</v>
      </c>
      <c r="L49" s="24" t="n">
        <v>0.7981</v>
      </c>
      <c r="M49" s="24" t="n">
        <v>0.7873</v>
      </c>
      <c r="N49" s="24" t="n">
        <v>0.7848</v>
      </c>
      <c r="O49" s="24" t="n">
        <v>0.7966</v>
      </c>
      <c r="P49" s="24" t="n">
        <v>0.8027</v>
      </c>
      <c r="Q49" s="24" t="n">
        <v>0.7917</v>
      </c>
      <c r="R49" s="24" t="n">
        <v>-0.011</v>
      </c>
    </row>
    <row r="50" ht="16.5" customHeight="1">
      <c r="A50" s="11"/>
      <c r="B50" s="23" t="n">
        <v>50</v>
      </c>
      <c r="C50" s="24" t="n">
        <v>0.7381</v>
      </c>
      <c r="D50" s="24" t="n">
        <v>0.7832</v>
      </c>
      <c r="E50" s="24" t="n">
        <v>0.8408</v>
      </c>
      <c r="F50" s="24" t="n">
        <v>0.8074</v>
      </c>
      <c r="G50" s="24" t="n">
        <v>0.772</v>
      </c>
      <c r="H50" s="24" t="n">
        <v>0.7734</v>
      </c>
      <c r="I50" s="24" t="n">
        <v>0.7674</v>
      </c>
      <c r="J50" s="24" t="n">
        <v>0.7549</v>
      </c>
      <c r="K50" s="24" t="n">
        <v>0.7612</v>
      </c>
      <c r="L50" s="24" t="n">
        <v>0.7626</v>
      </c>
      <c r="M50" s="24" t="n">
        <v>0.7739</v>
      </c>
      <c r="N50" s="24" t="n">
        <v>0.7979</v>
      </c>
      <c r="O50" s="24" t="n">
        <v>0.7941</v>
      </c>
      <c r="P50" s="24" t="n">
        <v>0.7828</v>
      </c>
      <c r="Q50" s="24" t="n">
        <v>0.7798</v>
      </c>
      <c r="R50" s="24" t="n">
        <v>-0.003</v>
      </c>
    </row>
    <row r="51" ht="16.5" customHeight="1">
      <c r="A51" s="11"/>
      <c r="B51" s="23" t="n">
        <v>100</v>
      </c>
      <c r="C51" s="24" t="n">
        <v>0.8136</v>
      </c>
      <c r="D51" s="24" t="n">
        <v>0.8293</v>
      </c>
      <c r="E51" s="24" t="n">
        <v>0.7959</v>
      </c>
      <c r="F51" s="24" t="n">
        <v>0.7742</v>
      </c>
      <c r="G51" s="24" t="n">
        <v>0.7949</v>
      </c>
      <c r="H51" s="24" t="n">
        <v>0.7619</v>
      </c>
      <c r="I51" s="24" t="n">
        <v>0.7143</v>
      </c>
      <c r="J51" s="24" t="n">
        <v>0.8</v>
      </c>
      <c r="K51" s="24" t="n">
        <v>0.88</v>
      </c>
      <c r="L51" s="24" t="n">
        <v>0.717</v>
      </c>
      <c r="M51" s="24" t="n">
        <v>0.7808</v>
      </c>
      <c r="N51" s="24" t="n">
        <v>0.8493</v>
      </c>
      <c r="O51" s="24" t="n">
        <v>0.8571</v>
      </c>
      <c r="P51" s="24" t="n">
        <v>0.7805</v>
      </c>
      <c r="Q51" s="24" t="n">
        <v>0.819</v>
      </c>
      <c r="R51" s="24" t="n">
        <v>0.0385</v>
      </c>
    </row>
    <row r="52" ht="16.5" customHeight="1">
      <c r="A52" s="11"/>
      <c r="B52" s="23" t="n">
        <v>200</v>
      </c>
      <c r="C52" s="24" t="n">
        <v>0.8667</v>
      </c>
      <c r="D52" s="24" t="n">
        <v>1</v>
      </c>
      <c r="E52" s="24" t="n">
        <v>0.6</v>
      </c>
      <c r="F52" s="24" t="n">
        <v>1</v>
      </c>
      <c r="G52" s="24" t="n">
        <v>1</v>
      </c>
      <c r="H52" s="24" t="n">
        <v>0.9286</v>
      </c>
      <c r="I52" s="24" t="n">
        <v>0.9167</v>
      </c>
      <c r="J52" s="24" t="n">
        <v>0.8571</v>
      </c>
      <c r="K52" s="24" t="n">
        <v>0.9333</v>
      </c>
      <c r="L52" s="24" t="n">
        <v>0.9231</v>
      </c>
      <c r="M52" s="24" t="n">
        <v>0.8824</v>
      </c>
      <c r="N52" s="24" t="n">
        <v>0.8421</v>
      </c>
      <c r="O52" s="24" t="n">
        <v>0.9167</v>
      </c>
      <c r="P52" s="24" t="n">
        <v>0.9048</v>
      </c>
      <c r="Q52" s="24" t="n">
        <v>0.8947</v>
      </c>
      <c r="R52" s="24" t="n">
        <v>-0.01</v>
      </c>
    </row>
    <row r="53" ht="16.5" customHeight="1">
      <c r="A53" s="11"/>
      <c r="B53" s="23" t="n">
        <v>500</v>
      </c>
      <c r="C53" s="24" t="n">
        <v>0.6667</v>
      </c>
      <c r="D53" s="23"/>
      <c r="E53" s="24" t="n">
        <v>1</v>
      </c>
      <c r="F53" s="23"/>
      <c r="G53" s="24" t="n">
        <v>1</v>
      </c>
      <c r="H53" s="24" t="n">
        <v>1</v>
      </c>
      <c r="I53" s="24" t="n">
        <v>0.5</v>
      </c>
      <c r="J53" s="24" t="n">
        <v>1</v>
      </c>
      <c r="K53" s="24" t="n">
        <v>1</v>
      </c>
      <c r="L53" s="24" t="n">
        <v>1</v>
      </c>
      <c r="M53" s="24" t="n">
        <v>0.6667</v>
      </c>
      <c r="N53" s="24" t="n">
        <v>1</v>
      </c>
      <c r="O53" s="24" t="n">
        <v>0.5</v>
      </c>
      <c r="P53" s="24" t="n">
        <v>0.7</v>
      </c>
      <c r="Q53" s="24" t="n">
        <v>0.8182</v>
      </c>
      <c r="R53" s="24" t="n">
        <v>0.1182</v>
      </c>
    </row>
    <row r="54" ht="16.5" customHeight="1">
      <c r="A54" s="11"/>
      <c r="B54" s="23" t="n">
        <v>1000</v>
      </c>
      <c r="C54" s="23"/>
      <c r="D54" s="23"/>
      <c r="E54" s="24" t="n">
        <v>1</v>
      </c>
      <c r="F54" s="24" t="n">
        <v>0.5</v>
      </c>
      <c r="G54" s="23"/>
      <c r="H54" s="23"/>
      <c r="I54" s="23"/>
      <c r="J54" s="24" t="n">
        <v>1</v>
      </c>
      <c r="K54" s="23"/>
      <c r="L54" s="24" t="n">
        <v>1</v>
      </c>
      <c r="M54" s="24" t="n">
        <v>1</v>
      </c>
      <c r="N54" s="24" t="n">
        <v>1</v>
      </c>
      <c r="O54" s="24" t="n">
        <v>1</v>
      </c>
      <c r="P54" s="24" t="n">
        <v>0.6667</v>
      </c>
      <c r="Q54" s="24" t="n">
        <v>1</v>
      </c>
      <c r="R54" s="24" t="n">
        <v>0.3333</v>
      </c>
    </row>
    <row r="55" ht="16.5" customHeight="1">
      <c r="A55" s="11"/>
      <c r="B55" s="23" t="n">
        <v>5000</v>
      </c>
      <c r="C55" s="24" t="n">
        <v>1</v>
      </c>
      <c r="D55" s="24" t="n">
        <v>1</v>
      </c>
      <c r="E55" s="23"/>
      <c r="F55" s="23"/>
      <c r="G55" s="23"/>
      <c r="H55" s="23"/>
      <c r="I55" s="23"/>
      <c r="J55" s="23"/>
      <c r="K55" s="24" t="n">
        <v>1</v>
      </c>
      <c r="L55" s="23"/>
      <c r="M55" s="23"/>
      <c r="N55" s="23"/>
      <c r="O55" s="23"/>
      <c r="P55" s="24" t="n">
        <v>0.5</v>
      </c>
      <c r="Q55" s="24" t="n">
        <v>1</v>
      </c>
      <c r="R55" s="24" t="n">
        <v>0.5</v>
      </c>
    </row>
    <row r="56" ht="16.5" customHeight="1">
      <c r="A56" s="11"/>
      <c r="B56" s="23" t="n">
        <v>10000</v>
      </c>
      <c r="C56" s="23"/>
      <c r="D56" s="23"/>
      <c r="E56" s="23"/>
      <c r="F56" s="23"/>
      <c r="G56" s="24" t="n">
        <v>1</v>
      </c>
      <c r="H56" s="23"/>
      <c r="I56" s="23"/>
      <c r="J56" s="23"/>
      <c r="K56" s="23"/>
      <c r="L56" s="23"/>
      <c r="M56" s="24" t="n">
        <v>1</v>
      </c>
      <c r="N56" s="24" t="n">
        <v>1</v>
      </c>
      <c r="O56" s="24" t="n">
        <v>1</v>
      </c>
      <c r="P56" s="24" t="n">
        <v>1</v>
      </c>
      <c r="Q56" s="24" t="n">
        <v>1</v>
      </c>
      <c r="R56" s="24" t="n">
        <v>0</v>
      </c>
    </row>
    <row r="57" ht="16.5" customHeight="1">
      <c r="A57" s="11"/>
      <c r="B57" s="49" t="s">
        <v>608</v>
      </c>
      <c r="C57" s="75" t="n">
        <v>0.7554</v>
      </c>
      <c r="D57" s="75" t="n">
        <v>0.8118</v>
      </c>
      <c r="E57" s="75" t="n">
        <v>0.8166</v>
      </c>
      <c r="F57" s="75" t="n">
        <v>0.823</v>
      </c>
      <c r="G57" s="75" t="n">
        <v>0.8209</v>
      </c>
      <c r="H57" s="75" t="n">
        <v>0.7991</v>
      </c>
      <c r="I57" s="75" t="n">
        <v>0.7835</v>
      </c>
      <c r="J57" s="75" t="n">
        <v>0.7747</v>
      </c>
      <c r="K57" s="75" t="n">
        <v>0.7919</v>
      </c>
      <c r="L57" s="75" t="n">
        <v>0.7956</v>
      </c>
      <c r="M57" s="75" t="n">
        <v>0.7866</v>
      </c>
      <c r="N57" s="75" t="n">
        <v>0.787</v>
      </c>
      <c r="O57" s="75" t="n">
        <v>0.7975</v>
      </c>
      <c r="P57" s="75" t="n">
        <v>0.8013</v>
      </c>
      <c r="Q57" s="75" t="n">
        <v>0.7917</v>
      </c>
      <c r="R57" s="79" t="n">
        <v>-0.0096</v>
      </c>
    </row>
    <row r="58" ht="16.5" customHeight="1">
      <c r="A58" s="76"/>
      <c r="B58" s="53"/>
      <c r="C58" s="53"/>
      <c r="D58" s="53"/>
      <c r="E58" s="53"/>
      <c r="F58" s="53"/>
      <c r="G58" s="53"/>
      <c r="H58" s="53"/>
      <c r="I58" s="53"/>
      <c r="J58" s="53"/>
      <c r="K58" s="53"/>
      <c r="L58" s="53"/>
      <c r="M58" s="53"/>
      <c r="N58" s="53"/>
      <c r="O58" s="53"/>
      <c r="P58" s="53"/>
      <c r="Q58" s="53"/>
      <c r="R58" s="53"/>
    </row>
    <row r="59" ht="16.5" customHeight="1">
      <c r="A59" s="481" t="s">
        <v>615</v>
      </c>
      <c r="B59" s="49" t="s">
        <v>607</v>
      </c>
      <c r="C59" s="77" t="n">
        <v>45514</v>
      </c>
      <c r="D59" s="77" t="n">
        <v>45515</v>
      </c>
      <c r="E59" s="77" t="n">
        <v>45516</v>
      </c>
      <c r="F59" s="77" t="n">
        <v>45517</v>
      </c>
      <c r="G59" s="77" t="n">
        <v>45518</v>
      </c>
      <c r="H59" s="77" t="n">
        <v>45519</v>
      </c>
      <c r="I59" s="77" t="n">
        <v>45520</v>
      </c>
      <c r="J59" s="77" t="n">
        <v>45521</v>
      </c>
      <c r="K59" s="77" t="n">
        <v>45522</v>
      </c>
      <c r="L59" s="77" t="n">
        <v>45523</v>
      </c>
      <c r="M59" s="77" t="n">
        <v>45524</v>
      </c>
      <c r="N59" s="77" t="n">
        <v>45525</v>
      </c>
      <c r="O59" s="77" t="n">
        <v>45526</v>
      </c>
      <c r="P59" s="49" t="s">
        <v>611</v>
      </c>
      <c r="Q59" s="49" t="s">
        <v>612</v>
      </c>
      <c r="R59" s="49" t="s">
        <v>435</v>
      </c>
    </row>
    <row r="60" ht="16.5" customHeight="1">
      <c r="A60" s="11"/>
      <c r="B60" s="23" t="n">
        <v>10</v>
      </c>
      <c r="C60" s="23" t="n">
        <v>22.47</v>
      </c>
      <c r="D60" s="23" t="n">
        <v>22.63</v>
      </c>
      <c r="E60" s="23" t="n">
        <v>22.55</v>
      </c>
      <c r="F60" s="23" t="n">
        <v>21.91</v>
      </c>
      <c r="G60" s="23" t="n">
        <v>23.48</v>
      </c>
      <c r="H60" s="23" t="n">
        <v>23.81</v>
      </c>
      <c r="I60" s="23" t="n">
        <v>23.06</v>
      </c>
      <c r="J60" s="23" t="n">
        <v>23.11</v>
      </c>
      <c r="K60" s="23" t="n">
        <v>21.98</v>
      </c>
      <c r="L60" s="23" t="n">
        <v>22.69</v>
      </c>
      <c r="M60" s="23" t="n">
        <v>22.29</v>
      </c>
      <c r="N60" s="23" t="n">
        <v>21.93</v>
      </c>
      <c r="O60" s="23" t="n">
        <v>23.03</v>
      </c>
      <c r="P60" s="23" t="n">
        <v>22.88</v>
      </c>
      <c r="Q60" s="23" t="n">
        <v>22.37</v>
      </c>
      <c r="R60" s="23" t="n">
        <v>-0.51</v>
      </c>
    </row>
    <row r="61" ht="16.5" customHeight="1">
      <c r="A61" s="11"/>
      <c r="B61" s="23" t="n">
        <v>50</v>
      </c>
      <c r="C61" s="23" t="n">
        <v>43.43</v>
      </c>
      <c r="D61" s="23" t="n">
        <v>45.35</v>
      </c>
      <c r="E61" s="23" t="n">
        <v>43.15</v>
      </c>
      <c r="F61" s="23" t="n">
        <v>41.84</v>
      </c>
      <c r="G61" s="23" t="n">
        <v>40.42</v>
      </c>
      <c r="H61" s="23" t="n">
        <v>42.12</v>
      </c>
      <c r="I61" s="23" t="n">
        <v>45.55</v>
      </c>
      <c r="J61" s="23" t="n">
        <v>40.23</v>
      </c>
      <c r="K61" s="23" t="n">
        <v>41.34</v>
      </c>
      <c r="L61" s="23" t="n">
        <v>38.78</v>
      </c>
      <c r="M61" s="23" t="n">
        <v>42.28</v>
      </c>
      <c r="N61" s="23" t="n">
        <v>38.81</v>
      </c>
      <c r="O61" s="23" t="n">
        <v>37.65</v>
      </c>
      <c r="P61" s="23" t="n">
        <v>43.13</v>
      </c>
      <c r="Q61" s="23" t="n">
        <v>39.71</v>
      </c>
      <c r="R61" s="23" t="n">
        <v>-3.42</v>
      </c>
    </row>
    <row r="62" ht="16.5" customHeight="1">
      <c r="A62" s="11"/>
      <c r="B62" s="23" t="n">
        <v>100</v>
      </c>
      <c r="C62" s="23" t="n">
        <v>97.4</v>
      </c>
      <c r="D62" s="23" t="n">
        <v>87.81</v>
      </c>
      <c r="E62" s="23" t="n">
        <v>105.52</v>
      </c>
      <c r="F62" s="23" t="n">
        <v>87.1</v>
      </c>
      <c r="G62" s="23" t="n">
        <v>93.26</v>
      </c>
      <c r="H62" s="23" t="n">
        <v>96.14</v>
      </c>
      <c r="I62" s="23" t="n">
        <v>108.94</v>
      </c>
      <c r="J62" s="23" t="n">
        <v>109.61</v>
      </c>
      <c r="K62" s="23" t="n">
        <v>99.33</v>
      </c>
      <c r="L62" s="23" t="n">
        <v>102.2</v>
      </c>
      <c r="M62" s="23" t="n">
        <v>90.67</v>
      </c>
      <c r="N62" s="23" t="n">
        <v>100.48</v>
      </c>
      <c r="O62" s="23" t="n">
        <v>82.39</v>
      </c>
      <c r="P62" s="23" t="n">
        <v>97.14</v>
      </c>
      <c r="Q62" s="23" t="n">
        <v>93.86</v>
      </c>
      <c r="R62" s="23" t="n">
        <v>-3.28</v>
      </c>
    </row>
    <row r="63" ht="16.5" customHeight="1">
      <c r="A63" s="11"/>
      <c r="B63" s="23" t="n">
        <v>200</v>
      </c>
      <c r="C63" s="23" t="n">
        <v>274.33</v>
      </c>
      <c r="D63" s="23" t="n">
        <v>289.17</v>
      </c>
      <c r="E63" s="23" t="n">
        <v>377</v>
      </c>
      <c r="F63" s="23" t="n">
        <v>291.11</v>
      </c>
      <c r="G63" s="23" t="n">
        <v>319.09</v>
      </c>
      <c r="H63" s="23" t="n">
        <v>298.46</v>
      </c>
      <c r="I63" s="23" t="n">
        <v>238.18</v>
      </c>
      <c r="J63" s="23" t="n">
        <v>234.29</v>
      </c>
      <c r="K63" s="23" t="n">
        <v>330</v>
      </c>
      <c r="L63" s="23" t="n">
        <v>334.55</v>
      </c>
      <c r="M63" s="23" t="n">
        <v>259.41</v>
      </c>
      <c r="N63" s="23" t="n">
        <v>275</v>
      </c>
      <c r="O63" s="23" t="n">
        <v>388.83</v>
      </c>
      <c r="P63" s="23" t="n">
        <v>296.11</v>
      </c>
      <c r="Q63" s="23" t="n">
        <v>309.8</v>
      </c>
      <c r="R63" s="23" t="n">
        <v>13.69</v>
      </c>
    </row>
    <row r="64" ht="16.5" customHeight="1">
      <c r="A64" s="11"/>
      <c r="B64" s="23" t="n">
        <v>500</v>
      </c>
      <c r="C64" s="23" t="n">
        <v>652.33</v>
      </c>
      <c r="D64" s="23" t="n">
        <v>730</v>
      </c>
      <c r="E64" s="23" t="n">
        <v>320</v>
      </c>
      <c r="F64" s="23"/>
      <c r="G64" s="23" t="n">
        <v>800</v>
      </c>
      <c r="H64" s="23" t="n">
        <v>630</v>
      </c>
      <c r="I64" s="23" t="n">
        <v>120</v>
      </c>
      <c r="J64" s="23" t="n">
        <v>645</v>
      </c>
      <c r="K64" s="23" t="n">
        <v>600</v>
      </c>
      <c r="L64" s="23" t="n">
        <v>671.33</v>
      </c>
      <c r="M64" s="23" t="n">
        <v>556.67</v>
      </c>
      <c r="N64" s="23" t="n">
        <v>1000</v>
      </c>
      <c r="O64" s="23" t="n">
        <v>650</v>
      </c>
      <c r="P64" s="23" t="n">
        <v>547.7</v>
      </c>
      <c r="Q64" s="23" t="n">
        <v>653.09</v>
      </c>
      <c r="R64" s="23" t="n">
        <v>105.39</v>
      </c>
    </row>
    <row r="65" ht="16.5" customHeight="1">
      <c r="A65" s="11"/>
      <c r="B65" s="23" t="n">
        <v>1000</v>
      </c>
      <c r="C65" s="23"/>
      <c r="D65" s="23"/>
      <c r="E65" s="23" t="n">
        <v>3050</v>
      </c>
      <c r="F65" s="23" t="n">
        <v>1735</v>
      </c>
      <c r="G65" s="23"/>
      <c r="H65" s="23"/>
      <c r="I65" s="23"/>
      <c r="J65" s="23" t="n">
        <v>1480</v>
      </c>
      <c r="K65" s="23"/>
      <c r="L65" s="23" t="n">
        <v>1300</v>
      </c>
      <c r="M65" s="23" t="n">
        <v>800</v>
      </c>
      <c r="N65" s="23" t="n">
        <v>2200</v>
      </c>
      <c r="O65" s="23" t="n">
        <v>1670</v>
      </c>
      <c r="P65" s="23" t="n">
        <v>2173.33</v>
      </c>
      <c r="Q65" s="23" t="n">
        <v>1492.5</v>
      </c>
      <c r="R65" s="23" t="n">
        <v>-680.83</v>
      </c>
    </row>
    <row r="66" ht="16.5" customHeight="1">
      <c r="A66" s="11"/>
      <c r="B66" s="23" t="n">
        <v>5000</v>
      </c>
      <c r="C66" s="23" t="n">
        <v>4500</v>
      </c>
      <c r="D66" s="23" t="n">
        <v>7500</v>
      </c>
      <c r="E66" s="23" t="n">
        <v>2500</v>
      </c>
      <c r="F66" s="23"/>
      <c r="G66" s="23"/>
      <c r="H66" s="23"/>
      <c r="I66" s="23"/>
      <c r="J66" s="23"/>
      <c r="K66" s="23" t="n">
        <v>21000</v>
      </c>
      <c r="L66" s="23"/>
      <c r="M66" s="23"/>
      <c r="N66" s="23"/>
      <c r="O66" s="23"/>
      <c r="P66" s="23" t="n">
        <v>4250</v>
      </c>
      <c r="Q66" s="23" t="n">
        <v>21000</v>
      </c>
      <c r="R66" s="23" t="n">
        <v>16750</v>
      </c>
    </row>
    <row r="67" ht="16.5" customHeight="1">
      <c r="A67" s="11"/>
      <c r="B67" s="23" t="n">
        <v>10000</v>
      </c>
      <c r="C67" s="23"/>
      <c r="D67" s="23"/>
      <c r="E67" s="23"/>
      <c r="F67" s="23"/>
      <c r="G67" s="23" t="n">
        <v>42000</v>
      </c>
      <c r="H67" s="23"/>
      <c r="I67" s="23"/>
      <c r="J67" s="23"/>
      <c r="K67" s="23"/>
      <c r="L67" s="23"/>
      <c r="M67" s="23" t="n">
        <v>11200</v>
      </c>
      <c r="N67" s="23" t="n">
        <v>6000</v>
      </c>
      <c r="O67" s="23" t="n">
        <v>17500</v>
      </c>
      <c r="P67" s="23" t="n">
        <v>42000</v>
      </c>
      <c r="Q67" s="23" t="n">
        <v>11566.67</v>
      </c>
      <c r="R67" s="23" t="n">
        <v>-30433.33</v>
      </c>
    </row>
    <row r="68" ht="16.5" customHeight="1">
      <c r="A68" s="11"/>
      <c r="B68" s="49" t="s">
        <v>608</v>
      </c>
      <c r="C68" s="59" t="n">
        <v>40.07</v>
      </c>
      <c r="D68" s="59" t="n">
        <v>48.11</v>
      </c>
      <c r="E68" s="59" t="n">
        <v>46.98</v>
      </c>
      <c r="F68" s="59" t="n">
        <v>38.13</v>
      </c>
      <c r="G68" s="59" t="n">
        <v>89.44</v>
      </c>
      <c r="H68" s="59" t="n">
        <v>35.89</v>
      </c>
      <c r="I68" s="59" t="n">
        <v>34.95</v>
      </c>
      <c r="J68" s="59" t="n">
        <v>35.43</v>
      </c>
      <c r="K68" s="59" t="n">
        <v>52.68</v>
      </c>
      <c r="L68" s="59" t="n">
        <v>34.1</v>
      </c>
      <c r="M68" s="59" t="n">
        <v>43</v>
      </c>
      <c r="N68" s="59" t="n">
        <v>39.32</v>
      </c>
      <c r="O68" s="59" t="n">
        <v>51.16</v>
      </c>
      <c r="P68" s="59" t="n">
        <v>46.86</v>
      </c>
      <c r="Q68" s="59" t="n">
        <v>43.82</v>
      </c>
      <c r="R68" s="81" t="n">
        <v>-3.04</v>
      </c>
    </row>
    <row r="69" ht="16.5" customHeight="1">
      <c r="A69" s="76"/>
      <c r="B69" s="53"/>
      <c r="C69" s="53"/>
      <c r="D69" s="53"/>
      <c r="E69" s="53"/>
      <c r="F69" s="53"/>
      <c r="G69" s="53"/>
      <c r="H69" s="53"/>
      <c r="I69" s="53"/>
      <c r="J69" s="53"/>
      <c r="K69" s="53"/>
      <c r="L69" s="53"/>
      <c r="M69" s="53"/>
      <c r="N69" s="53"/>
      <c r="O69" s="53"/>
      <c r="P69" s="53"/>
      <c r="Q69" s="53"/>
      <c r="R69" s="53"/>
    </row>
    <row r="70" ht="16.5" customHeight="1">
      <c r="A70" s="482" t="s">
        <v>616</v>
      </c>
      <c r="B70" s="49" t="s">
        <v>607</v>
      </c>
      <c r="C70" s="77" t="n">
        <v>45514</v>
      </c>
      <c r="D70" s="77" t="n">
        <v>45515</v>
      </c>
      <c r="E70" s="77" t="n">
        <v>45516</v>
      </c>
      <c r="F70" s="77" t="n">
        <v>45517</v>
      </c>
      <c r="G70" s="77" t="n">
        <v>45518</v>
      </c>
      <c r="H70" s="77" t="n">
        <v>45519</v>
      </c>
      <c r="I70" s="77" t="n">
        <v>45520</v>
      </c>
      <c r="J70" s="77" t="n">
        <v>45521</v>
      </c>
      <c r="K70" s="77" t="n">
        <v>45522</v>
      </c>
      <c r="L70" s="77" t="n">
        <v>45523</v>
      </c>
      <c r="M70" s="77" t="n">
        <v>45524</v>
      </c>
      <c r="N70" s="77" t="n">
        <v>45525</v>
      </c>
      <c r="O70" s="77" t="n">
        <v>45526</v>
      </c>
      <c r="P70" s="49" t="s">
        <v>611</v>
      </c>
      <c r="Q70" s="49" t="s">
        <v>612</v>
      </c>
      <c r="R70" s="49" t="s">
        <v>435</v>
      </c>
    </row>
    <row r="71" ht="16.5" customHeight="1">
      <c r="A71" s="11"/>
      <c r="B71" s="23" t="n">
        <v>10</v>
      </c>
      <c r="C71" s="23" t="n">
        <v>33.57</v>
      </c>
      <c r="D71" s="23" t="n">
        <v>40.79</v>
      </c>
      <c r="E71" s="23" t="n">
        <v>34.26</v>
      </c>
      <c r="F71" s="23" t="n">
        <v>38.29</v>
      </c>
      <c r="G71" s="23" t="n">
        <v>43.46</v>
      </c>
      <c r="H71" s="23" t="n">
        <v>38.91</v>
      </c>
      <c r="I71" s="23" t="n">
        <v>32.41</v>
      </c>
      <c r="J71" s="23" t="n">
        <v>35.86</v>
      </c>
      <c r="K71" s="23" t="n">
        <v>37.44</v>
      </c>
      <c r="L71" s="23" t="n">
        <v>41.39</v>
      </c>
      <c r="M71" s="23" t="n">
        <v>40.93</v>
      </c>
      <c r="N71" s="23" t="n">
        <v>32.32</v>
      </c>
      <c r="O71" s="23" t="n">
        <v>36.12</v>
      </c>
      <c r="P71" s="23" t="n">
        <v>37.56</v>
      </c>
      <c r="Q71" s="23" t="n">
        <v>37.74</v>
      </c>
      <c r="R71" s="23" t="n">
        <v>0.18</v>
      </c>
    </row>
    <row r="72" ht="16.5" customHeight="1">
      <c r="A72" s="11"/>
      <c r="B72" s="23" t="n">
        <v>50</v>
      </c>
      <c r="C72" s="23" t="n">
        <v>48.95</v>
      </c>
      <c r="D72" s="23" t="n">
        <v>92.16</v>
      </c>
      <c r="E72" s="23" t="n">
        <v>55.27</v>
      </c>
      <c r="F72" s="23" t="n">
        <v>43.64</v>
      </c>
      <c r="G72" s="23" t="n">
        <v>61.06</v>
      </c>
      <c r="H72" s="23" t="n">
        <v>50</v>
      </c>
      <c r="I72" s="23" t="n">
        <v>61.98</v>
      </c>
      <c r="J72" s="23" t="n">
        <v>68.8</v>
      </c>
      <c r="K72" s="23" t="n">
        <v>73.24</v>
      </c>
      <c r="L72" s="23" t="n">
        <v>49.3</v>
      </c>
      <c r="M72" s="23" t="n">
        <v>55.15</v>
      </c>
      <c r="N72" s="23" t="n">
        <v>49.49</v>
      </c>
      <c r="O72" s="23" t="n">
        <v>61.72</v>
      </c>
      <c r="P72" s="23" t="n">
        <v>58.41</v>
      </c>
      <c r="Q72" s="23" t="n">
        <v>57.17</v>
      </c>
      <c r="R72" s="23" t="n">
        <v>-1.24</v>
      </c>
    </row>
    <row r="73" ht="16.5" customHeight="1">
      <c r="A73" s="11"/>
      <c r="B73" s="23" t="n">
        <v>100</v>
      </c>
      <c r="C73" s="23" t="n">
        <v>100.48</v>
      </c>
      <c r="D73" s="23" t="n">
        <v>59.29</v>
      </c>
      <c r="E73" s="23" t="n">
        <v>76.6</v>
      </c>
      <c r="F73" s="23" t="n">
        <v>81.5</v>
      </c>
      <c r="G73" s="23" t="n">
        <v>108.13</v>
      </c>
      <c r="H73" s="23" t="n">
        <v>87.04</v>
      </c>
      <c r="I73" s="23" t="n">
        <v>109.26</v>
      </c>
      <c r="J73" s="23" t="n">
        <v>87.78</v>
      </c>
      <c r="K73" s="23" t="n">
        <v>86.67</v>
      </c>
      <c r="L73" s="23" t="n">
        <v>85.6</v>
      </c>
      <c r="M73" s="23" t="n">
        <v>88.5</v>
      </c>
      <c r="N73" s="23" t="n">
        <v>131.39</v>
      </c>
      <c r="O73" s="23" t="n">
        <v>79</v>
      </c>
      <c r="P73" s="23" t="n">
        <v>91.06</v>
      </c>
      <c r="Q73" s="23" t="n">
        <v>93.22</v>
      </c>
      <c r="R73" s="23" t="n">
        <v>2.16</v>
      </c>
    </row>
    <row r="74" ht="16.5" customHeight="1">
      <c r="A74" s="11"/>
      <c r="B74" s="23" t="n">
        <v>200</v>
      </c>
      <c r="C74" s="23" t="n">
        <v>115</v>
      </c>
      <c r="D74" s="23" t="n">
        <v>398.18</v>
      </c>
      <c r="E74" s="23" t="n">
        <v>188</v>
      </c>
      <c r="F74" s="23" t="n">
        <v>264.29</v>
      </c>
      <c r="G74" s="23" t="n">
        <v>196</v>
      </c>
      <c r="H74" s="23" t="n">
        <v>162.13</v>
      </c>
      <c r="I74" s="23" t="n">
        <v>165.56</v>
      </c>
      <c r="J74" s="23" t="n">
        <v>153.64</v>
      </c>
      <c r="K74" s="23" t="n">
        <v>213.64</v>
      </c>
      <c r="L74" s="23" t="n">
        <v>224.75</v>
      </c>
      <c r="M74" s="23" t="n">
        <v>151.67</v>
      </c>
      <c r="N74" s="23" t="n">
        <v>211</v>
      </c>
      <c r="O74" s="23" t="n">
        <v>198</v>
      </c>
      <c r="P74" s="23" t="n">
        <v>221.33</v>
      </c>
      <c r="Q74" s="23" t="n">
        <v>197.22</v>
      </c>
      <c r="R74" s="23" t="n">
        <v>-24.11</v>
      </c>
    </row>
    <row r="75" ht="16.5" customHeight="1">
      <c r="A75" s="11"/>
      <c r="B75" s="23" t="n">
        <v>500</v>
      </c>
      <c r="C75" s="23" t="n">
        <v>194</v>
      </c>
      <c r="D75" s="23"/>
      <c r="E75" s="23" t="n">
        <v>200</v>
      </c>
      <c r="F75" s="23"/>
      <c r="G75" s="23" t="n">
        <v>600</v>
      </c>
      <c r="H75" s="23" t="n">
        <v>250</v>
      </c>
      <c r="I75" s="23" t="n">
        <v>110</v>
      </c>
      <c r="J75" s="23" t="n">
        <v>90</v>
      </c>
      <c r="K75" s="23" t="n">
        <v>455</v>
      </c>
      <c r="L75" s="23" t="n">
        <v>220</v>
      </c>
      <c r="M75" s="23" t="n">
        <v>300</v>
      </c>
      <c r="N75" s="23"/>
      <c r="O75" s="23" t="n">
        <v>800</v>
      </c>
      <c r="P75" s="23" t="n">
        <v>258</v>
      </c>
      <c r="Q75" s="23" t="n">
        <v>446</v>
      </c>
      <c r="R75" s="23" t="n">
        <v>188</v>
      </c>
    </row>
    <row r="76" ht="16.5" customHeight="1">
      <c r="A76" s="11"/>
      <c r="B76" s="23" t="n">
        <v>1000</v>
      </c>
      <c r="C76" s="23"/>
      <c r="D76" s="23"/>
      <c r="E76" s="23" t="n">
        <v>2070</v>
      </c>
      <c r="F76" s="23" t="n">
        <v>600</v>
      </c>
      <c r="G76" s="23"/>
      <c r="H76" s="23"/>
      <c r="I76" s="23"/>
      <c r="J76" s="23" t="n">
        <v>300</v>
      </c>
      <c r="K76" s="23"/>
      <c r="L76" s="23" t="n">
        <v>800</v>
      </c>
      <c r="M76" s="23" t="n">
        <v>200</v>
      </c>
      <c r="N76" s="23" t="n">
        <v>1800</v>
      </c>
      <c r="O76" s="23" t="n">
        <v>100</v>
      </c>
      <c r="P76" s="23" t="n">
        <v>1335</v>
      </c>
      <c r="Q76" s="23" t="n">
        <v>725</v>
      </c>
      <c r="R76" s="23" t="n">
        <v>-610</v>
      </c>
    </row>
    <row r="77" ht="16.5" customHeight="1">
      <c r="A77" s="11"/>
      <c r="B77" s="23" t="n">
        <v>5000</v>
      </c>
      <c r="C77" s="23" t="n">
        <v>7500</v>
      </c>
      <c r="D77" s="23" t="n">
        <v>1000</v>
      </c>
      <c r="E77" s="23"/>
      <c r="F77" s="23"/>
      <c r="G77" s="23"/>
      <c r="H77" s="23"/>
      <c r="I77" s="23"/>
      <c r="J77" s="23"/>
      <c r="K77" s="23" t="n">
        <v>30500</v>
      </c>
      <c r="L77" s="23"/>
      <c r="M77" s="23"/>
      <c r="N77" s="23"/>
      <c r="O77" s="23"/>
      <c r="P77" s="23" t="n">
        <v>4250</v>
      </c>
      <c r="Q77" s="23" t="n">
        <v>30500</v>
      </c>
      <c r="R77" s="23" t="n">
        <v>26250</v>
      </c>
    </row>
    <row r="78" ht="16.5" customHeight="1">
      <c r="A78" s="11"/>
      <c r="B78" s="23" t="n">
        <v>10000</v>
      </c>
      <c r="C78" s="23"/>
      <c r="D78" s="23"/>
      <c r="E78" s="23"/>
      <c r="F78" s="23"/>
      <c r="G78" s="23" t="n">
        <v>44000</v>
      </c>
      <c r="H78" s="23"/>
      <c r="I78" s="23"/>
      <c r="J78" s="23"/>
      <c r="K78" s="23"/>
      <c r="L78" s="23"/>
      <c r="M78" s="23" t="n">
        <v>6000</v>
      </c>
      <c r="N78" s="23" t="n">
        <v>17500</v>
      </c>
      <c r="O78" s="23" t="n">
        <v>4000</v>
      </c>
      <c r="P78" s="23" t="n">
        <v>44000</v>
      </c>
      <c r="Q78" s="23" t="n">
        <v>9166.67</v>
      </c>
      <c r="R78" s="23" t="n">
        <v>-34833.33</v>
      </c>
    </row>
    <row r="79" ht="16.5" customHeight="1">
      <c r="A79" s="11"/>
      <c r="B79" s="49" t="s">
        <v>608</v>
      </c>
      <c r="C79" s="59" t="n">
        <v>79.1</v>
      </c>
      <c r="D79" s="59" t="n">
        <v>71.03</v>
      </c>
      <c r="E79" s="59" t="n">
        <v>52.71</v>
      </c>
      <c r="F79" s="59" t="n">
        <v>50.36</v>
      </c>
      <c r="G79" s="59" t="n">
        <v>201.55</v>
      </c>
      <c r="H79" s="59" t="n">
        <v>49.15</v>
      </c>
      <c r="I79" s="59" t="n">
        <v>48.36</v>
      </c>
      <c r="J79" s="59" t="n">
        <v>51.62</v>
      </c>
      <c r="K79" s="59" t="n">
        <v>158.21</v>
      </c>
      <c r="L79" s="59" t="n">
        <v>52.2</v>
      </c>
      <c r="M79" s="59" t="n">
        <v>67.86</v>
      </c>
      <c r="N79" s="59" t="n">
        <v>102.42</v>
      </c>
      <c r="O79" s="59" t="n">
        <v>62.42</v>
      </c>
      <c r="P79" s="59" t="n">
        <v>80.32</v>
      </c>
      <c r="Q79" s="59" t="n">
        <v>86.41</v>
      </c>
      <c r="R79" s="21" t="n">
        <v>6.09</v>
      </c>
    </row>
  </sheetData>
  <mergeCells count="7">
    <mergeCell ref="A4:A13"/>
    <mergeCell ref="A15:A24"/>
    <mergeCell ref="A26:A35"/>
    <mergeCell ref="A37:A46"/>
    <mergeCell ref="A48:A57"/>
    <mergeCell ref="A59:A68"/>
    <mergeCell ref="A70:A79"/>
  </mergeCells>
  <phoneticPr fontId="1" type="noConversion"/>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6" ht="16.5" customHeight="1">
      <c r="A6" s="29" t="s">
        <v>617</v>
      </c>
      <c r="B6" s="29" t="s">
        <v>618</v>
      </c>
      <c r="C6" s="11"/>
      <c r="D6" s="29" t="s">
        <v>619</v>
      </c>
      <c r="E6" s="11"/>
      <c r="F6" s="29" t="s">
        <v>620</v>
      </c>
      <c r="G6" s="11"/>
      <c r="H6" s="29" t="s">
        <v>621</v>
      </c>
      <c r="I6" s="11"/>
      <c r="N6" s="29" t="s">
        <v>379</v>
      </c>
      <c r="O6" s="29" t="s">
        <v>622</v>
      </c>
      <c r="P6" s="29" t="s">
        <v>623</v>
      </c>
      <c r="Q6" s="29" t="s">
        <v>624</v>
      </c>
      <c r="R6" s="29" t="s">
        <v>625</v>
      </c>
      <c r="S6" s="29" t="s">
        <v>626</v>
      </c>
      <c r="T6" s="29" t="s">
        <v>627</v>
      </c>
      <c r="U6" s="29" t="s">
        <v>628</v>
      </c>
      <c r="V6" s="29" t="s">
        <v>629</v>
      </c>
      <c r="W6" s="29" t="s">
        <v>630</v>
      </c>
      <c r="X6" s="29" t="s">
        <v>631</v>
      </c>
      <c r="Y6" s="17"/>
      <c r="Z6" s="29" t="s">
        <v>379</v>
      </c>
      <c r="AA6" s="29" t="s">
        <v>622</v>
      </c>
      <c r="AB6" s="29" t="s">
        <v>623</v>
      </c>
      <c r="AC6" s="29" t="s">
        <v>624</v>
      </c>
      <c r="AD6" s="29" t="s">
        <v>625</v>
      </c>
      <c r="AE6" s="29" t="s">
        <v>626</v>
      </c>
      <c r="AF6" s="29" t="s">
        <v>627</v>
      </c>
      <c r="AG6" s="29" t="s">
        <v>628</v>
      </c>
      <c r="AH6" s="29" t="s">
        <v>629</v>
      </c>
      <c r="AI6" s="29" t="s">
        <v>630</v>
      </c>
      <c r="AJ6" s="29" t="s">
        <v>631</v>
      </c>
    </row>
    <row r="7" ht="16.5" customHeight="1">
      <c r="A7" s="29" t="s">
        <v>379</v>
      </c>
      <c r="B7" s="29" t="s">
        <v>632</v>
      </c>
      <c r="C7" s="29" t="s">
        <v>633</v>
      </c>
      <c r="D7" s="29" t="s">
        <v>632</v>
      </c>
      <c r="E7" s="29" t="s">
        <v>633</v>
      </c>
      <c r="F7" s="29" t="s">
        <v>632</v>
      </c>
      <c r="G7" s="29" t="s">
        <v>633</v>
      </c>
      <c r="H7" s="29" t="s">
        <v>632</v>
      </c>
      <c r="I7" s="29" t="s">
        <v>633</v>
      </c>
      <c r="N7" s="28" t="n">
        <v>45505</v>
      </c>
      <c r="O7" s="23"/>
      <c r="P7" s="23"/>
      <c r="Q7" s="23"/>
      <c r="R7" s="23" t="n">
        <v>400</v>
      </c>
      <c r="S7" s="23" t="n">
        <v>390</v>
      </c>
      <c r="T7" s="23"/>
      <c r="U7" s="23" t="n">
        <v>1190</v>
      </c>
      <c r="V7" s="23" t="n">
        <v>13280</v>
      </c>
      <c r="W7" s="23" t="n">
        <v>3445</v>
      </c>
      <c r="X7" s="23" t="n">
        <v>11480</v>
      </c>
      <c r="Y7" s="17"/>
      <c r="Z7" s="28" t="n">
        <v>45505</v>
      </c>
      <c r="AA7" s="23"/>
      <c r="AB7" s="23"/>
      <c r="AC7" s="23"/>
      <c r="AD7" s="24" t="n">
        <v>0.0133</v>
      </c>
      <c r="AE7" s="24" t="n">
        <v>0.0129</v>
      </c>
      <c r="AF7" s="23"/>
      <c r="AG7" s="24" t="n">
        <v>0.0394</v>
      </c>
      <c r="AH7" s="24" t="n">
        <v>0.44</v>
      </c>
      <c r="AI7" s="24" t="n">
        <v>0.1141</v>
      </c>
      <c r="AJ7" s="24" t="n">
        <v>0.3803</v>
      </c>
    </row>
    <row r="8" ht="16.5" customHeight="1">
      <c r="A8" s="28" t="n">
        <v>45523</v>
      </c>
      <c r="B8" s="23" t="n">
        <v>346</v>
      </c>
      <c r="C8" s="23" t="n">
        <v>172</v>
      </c>
      <c r="D8" s="23" t="n">
        <v>3</v>
      </c>
      <c r="E8" s="23"/>
      <c r="F8" s="23"/>
      <c r="G8" s="23"/>
      <c r="H8" s="23"/>
      <c r="I8" s="23"/>
      <c r="N8" s="28" t="n">
        <v>45506</v>
      </c>
      <c r="O8" s="23"/>
      <c r="P8" s="23"/>
      <c r="Q8" s="23"/>
      <c r="R8" s="23" t="n">
        <v>510</v>
      </c>
      <c r="S8" s="23" t="n">
        <v>660</v>
      </c>
      <c r="T8" s="23"/>
      <c r="U8" s="23" t="n">
        <v>1680</v>
      </c>
      <c r="V8" s="23" t="n">
        <v>15790</v>
      </c>
      <c r="W8" s="23" t="n">
        <v>3595</v>
      </c>
      <c r="X8" s="23" t="n">
        <v>11530</v>
      </c>
      <c r="Y8" s="17"/>
      <c r="Z8" s="28" t="n">
        <v>45506</v>
      </c>
      <c r="AA8" s="23"/>
      <c r="AB8" s="23"/>
      <c r="AC8" s="23"/>
      <c r="AD8" s="24" t="n">
        <v>0.0151</v>
      </c>
      <c r="AE8" s="24" t="n">
        <v>0.0195</v>
      </c>
      <c r="AF8" s="23"/>
      <c r="AG8" s="24" t="n">
        <v>0.0498</v>
      </c>
      <c r="AH8" s="24" t="n">
        <v>0.4676</v>
      </c>
      <c r="AI8" s="24" t="n">
        <v>0.1065</v>
      </c>
      <c r="AJ8" s="24" t="n">
        <v>0.3415</v>
      </c>
    </row>
    <row r="9" ht="16.5" customHeight="1">
      <c r="A9" s="28" t="n">
        <v>45524</v>
      </c>
      <c r="B9" s="23" t="n">
        <v>475</v>
      </c>
      <c r="C9" s="23" t="n">
        <v>236</v>
      </c>
      <c r="D9" s="23" t="n">
        <v>20</v>
      </c>
      <c r="E9" s="23" t="n">
        <v>17</v>
      </c>
      <c r="F9" s="23"/>
      <c r="G9" s="23"/>
      <c r="H9" s="23"/>
      <c r="I9" s="23"/>
      <c r="N9" s="28" t="n">
        <v>45507</v>
      </c>
      <c r="O9" s="23"/>
      <c r="P9" s="23"/>
      <c r="Q9" s="23"/>
      <c r="R9" s="23" t="n">
        <v>410</v>
      </c>
      <c r="S9" s="23" t="n">
        <v>520</v>
      </c>
      <c r="T9" s="23"/>
      <c r="U9" s="23" t="n">
        <v>1840</v>
      </c>
      <c r="V9" s="23" t="n">
        <v>14140</v>
      </c>
      <c r="W9" s="23" t="n">
        <v>4889</v>
      </c>
      <c r="X9" s="23" t="n">
        <v>10610</v>
      </c>
      <c r="Y9" s="17"/>
      <c r="Z9" s="28" t="n">
        <v>45507</v>
      </c>
      <c r="AA9" s="23"/>
      <c r="AB9" s="23"/>
      <c r="AC9" s="23"/>
      <c r="AD9" s="24" t="n">
        <v>0.0127</v>
      </c>
      <c r="AE9" s="24" t="n">
        <v>0.016</v>
      </c>
      <c r="AF9" s="23"/>
      <c r="AG9" s="24" t="n">
        <v>0.0568</v>
      </c>
      <c r="AH9" s="24" t="n">
        <v>0.4363</v>
      </c>
      <c r="AI9" s="24" t="n">
        <v>0.1509</v>
      </c>
      <c r="AJ9" s="24" t="n">
        <v>0.3274</v>
      </c>
    </row>
    <row r="10" ht="16.5" customHeight="1">
      <c r="A10" s="28" t="n">
        <v>45525</v>
      </c>
      <c r="B10" s="23" t="n">
        <v>476</v>
      </c>
      <c r="C10" s="23" t="n">
        <v>266</v>
      </c>
      <c r="D10" s="23" t="n">
        <v>13</v>
      </c>
      <c r="E10" s="23" t="n">
        <v>9</v>
      </c>
      <c r="F10" s="23" t="n">
        <v>1</v>
      </c>
      <c r="G10" s="23"/>
      <c r="H10" s="23"/>
      <c r="I10" s="23"/>
      <c r="N10" s="28" t="n">
        <v>45508</v>
      </c>
      <c r="O10" s="23"/>
      <c r="P10" s="23"/>
      <c r="Q10" s="23"/>
      <c r="R10" s="23" t="n">
        <v>250</v>
      </c>
      <c r="S10" s="23" t="n">
        <v>410</v>
      </c>
      <c r="T10" s="23"/>
      <c r="U10" s="23" t="n">
        <v>1180</v>
      </c>
      <c r="V10" s="23" t="n">
        <v>15360</v>
      </c>
      <c r="W10" s="23" t="n">
        <v>4226</v>
      </c>
      <c r="X10" s="23" t="n">
        <v>10320</v>
      </c>
      <c r="Y10" s="17"/>
      <c r="Z10" s="28" t="n">
        <v>45508</v>
      </c>
      <c r="AA10" s="23"/>
      <c r="AB10" s="23"/>
      <c r="AC10" s="23"/>
      <c r="AD10" s="24" t="n">
        <v>0.0079</v>
      </c>
      <c r="AE10" s="24" t="n">
        <v>0.0129</v>
      </c>
      <c r="AF10" s="23"/>
      <c r="AG10" s="24" t="n">
        <v>0.0372</v>
      </c>
      <c r="AH10" s="24" t="n">
        <v>0.4838</v>
      </c>
      <c r="AI10" s="24" t="n">
        <v>0.1331</v>
      </c>
      <c r="AJ10" s="24" t="n">
        <v>0.3251</v>
      </c>
    </row>
    <row r="11" ht="16.5" customHeight="1">
      <c r="A11" s="28" t="n">
        <v>45526</v>
      </c>
      <c r="B11" s="23" t="n">
        <v>484</v>
      </c>
      <c r="C11" s="23" t="n">
        <v>282</v>
      </c>
      <c r="D11" s="23" t="n">
        <v>23</v>
      </c>
      <c r="E11" s="23" t="n">
        <v>13</v>
      </c>
      <c r="F11" s="23" t="n">
        <v>1</v>
      </c>
      <c r="G11" s="23" t="n">
        <v>1</v>
      </c>
      <c r="H11" s="23"/>
      <c r="I11" s="23"/>
      <c r="N11" s="28" t="n">
        <v>45509</v>
      </c>
      <c r="O11" s="23"/>
      <c r="P11" s="23"/>
      <c r="Q11" s="23"/>
      <c r="R11" s="23" t="n">
        <v>350</v>
      </c>
      <c r="S11" s="23" t="n">
        <v>390</v>
      </c>
      <c r="T11" s="23"/>
      <c r="U11" s="23" t="n">
        <v>1570</v>
      </c>
      <c r="V11" s="23" t="n">
        <v>13040</v>
      </c>
      <c r="W11" s="23" t="n">
        <v>31209</v>
      </c>
      <c r="X11" s="23" t="n">
        <v>11640</v>
      </c>
      <c r="Y11" s="17"/>
      <c r="Z11" s="28" t="n">
        <v>45509</v>
      </c>
      <c r="AA11" s="23"/>
      <c r="AB11" s="23"/>
      <c r="AC11" s="23"/>
      <c r="AD11" s="24" t="n">
        <v>0.006</v>
      </c>
      <c r="AE11" s="24" t="n">
        <v>0.0067</v>
      </c>
      <c r="AF11" s="23"/>
      <c r="AG11" s="24" t="n">
        <v>0.027</v>
      </c>
      <c r="AH11" s="24" t="n">
        <v>0.2241</v>
      </c>
      <c r="AI11" s="24" t="n">
        <v>0.5362</v>
      </c>
      <c r="AJ11" s="24" t="n">
        <v>0.2</v>
      </c>
    </row>
    <row r="12" ht="16.5" customHeight="1">
      <c r="A12" s="28" t="n">
        <v>45527</v>
      </c>
      <c r="B12" s="23" t="n">
        <v>478</v>
      </c>
      <c r="C12" s="23" t="n">
        <v>256</v>
      </c>
      <c r="D12" s="23" t="n">
        <v>25</v>
      </c>
      <c r="E12" s="23" t="n">
        <v>9</v>
      </c>
      <c r="F12" s="23"/>
      <c r="G12" s="23"/>
      <c r="H12" s="23"/>
      <c r="I12" s="23"/>
      <c r="N12" s="28" t="n">
        <v>45510</v>
      </c>
      <c r="O12" s="23" t="n">
        <v>10157</v>
      </c>
      <c r="P12" s="23" t="n">
        <v>7460</v>
      </c>
      <c r="Q12" s="23"/>
      <c r="R12" s="23" t="n">
        <v>420</v>
      </c>
      <c r="S12" s="23" t="n">
        <v>700</v>
      </c>
      <c r="T12" s="23"/>
      <c r="U12" s="23" t="n">
        <v>1580</v>
      </c>
      <c r="V12" s="23" t="n">
        <v>14440</v>
      </c>
      <c r="W12" s="23" t="n">
        <v>32860</v>
      </c>
      <c r="X12" s="23" t="n">
        <v>2700</v>
      </c>
      <c r="Y12" s="17"/>
      <c r="Z12" s="28" t="n">
        <v>45510</v>
      </c>
      <c r="AA12" s="24" t="n">
        <v>0.1444</v>
      </c>
      <c r="AB12" s="24" t="n">
        <v>0.1061</v>
      </c>
      <c r="AC12" s="23"/>
      <c r="AD12" s="24" t="n">
        <v>0.006</v>
      </c>
      <c r="AE12" s="24" t="n">
        <v>0.01</v>
      </c>
      <c r="AF12" s="23"/>
      <c r="AG12" s="24" t="n">
        <v>0.0225</v>
      </c>
      <c r="AH12" s="24" t="n">
        <v>0.2054</v>
      </c>
      <c r="AI12" s="24" t="n">
        <v>0.4673</v>
      </c>
      <c r="AJ12" s="24" t="n">
        <v>0.0384</v>
      </c>
    </row>
    <row r="13" ht="16.5" customHeight="1">
      <c r="A13" s="28" t="n">
        <v>45528</v>
      </c>
      <c r="B13" s="23" t="n">
        <v>545</v>
      </c>
      <c r="C13" s="23" t="n">
        <v>294</v>
      </c>
      <c r="D13" s="23" t="n">
        <v>19</v>
      </c>
      <c r="E13" s="23" t="n">
        <v>15</v>
      </c>
      <c r="F13" s="23" t="n">
        <v>2</v>
      </c>
      <c r="G13" s="23" t="n">
        <v>1</v>
      </c>
      <c r="H13" s="23"/>
      <c r="I13" s="23"/>
      <c r="N13" s="28" t="n">
        <v>45511</v>
      </c>
      <c r="O13" s="23" t="n">
        <v>10185</v>
      </c>
      <c r="P13" s="23" t="n">
        <v>5873</v>
      </c>
      <c r="Q13" s="23"/>
      <c r="R13" s="23" t="n">
        <v>470</v>
      </c>
      <c r="S13" s="23" t="n">
        <v>580</v>
      </c>
      <c r="T13" s="23"/>
      <c r="U13" s="23" t="n">
        <v>2030</v>
      </c>
      <c r="V13" s="23" t="n">
        <v>23980</v>
      </c>
      <c r="W13" s="23" t="n">
        <v>50452</v>
      </c>
      <c r="X13" s="23" t="n">
        <v>990</v>
      </c>
      <c r="Y13" s="17"/>
      <c r="Z13" s="28" t="n">
        <v>45511</v>
      </c>
      <c r="AA13" s="24" t="n">
        <v>0.1077</v>
      </c>
      <c r="AB13" s="24" t="n">
        <v>0.0621</v>
      </c>
      <c r="AC13" s="23"/>
      <c r="AD13" s="24" t="n">
        <v>0.005</v>
      </c>
      <c r="AE13" s="24" t="n">
        <v>0.0061</v>
      </c>
      <c r="AF13" s="23"/>
      <c r="AG13" s="24" t="n">
        <v>0.0215</v>
      </c>
      <c r="AH13" s="24" t="n">
        <v>0.2536</v>
      </c>
      <c r="AI13" s="24" t="n">
        <v>0.5335</v>
      </c>
      <c r="AJ13" s="24" t="n">
        <v>0.0105</v>
      </c>
    </row>
    <row r="14" ht="16.5" customHeight="1">
      <c r="A14" s="28" t="n">
        <v>45529</v>
      </c>
      <c r="B14" s="23" t="n">
        <v>530</v>
      </c>
      <c r="C14" s="23" t="n">
        <v>271</v>
      </c>
      <c r="D14" s="23" t="n">
        <v>15</v>
      </c>
      <c r="E14" s="23" t="n">
        <v>8</v>
      </c>
      <c r="F14" s="23"/>
      <c r="G14" s="23" t="n">
        <v>1</v>
      </c>
      <c r="H14" s="23"/>
      <c r="I14" s="23"/>
      <c r="N14" s="28" t="n">
        <v>45512</v>
      </c>
      <c r="O14" s="23" t="n">
        <v>9906</v>
      </c>
      <c r="P14" s="23" t="n">
        <v>4149</v>
      </c>
      <c r="Q14" s="23"/>
      <c r="R14" s="23" t="n">
        <v>350</v>
      </c>
      <c r="S14" s="23" t="n">
        <v>1220</v>
      </c>
      <c r="T14" s="23"/>
      <c r="U14" s="23" t="n">
        <v>1400</v>
      </c>
      <c r="V14" s="23" t="n">
        <v>14070</v>
      </c>
      <c r="W14" s="23" t="n">
        <v>17206</v>
      </c>
      <c r="X14" s="23" t="n">
        <v>1030</v>
      </c>
      <c r="Y14" s="17"/>
      <c r="Z14" s="28" t="n">
        <v>45512</v>
      </c>
      <c r="AA14" s="24" t="n">
        <v>0.2008</v>
      </c>
      <c r="AB14" s="24" t="n">
        <v>0.0841</v>
      </c>
      <c r="AC14" s="23"/>
      <c r="AD14" s="24" t="n">
        <v>0.0071</v>
      </c>
      <c r="AE14" s="24" t="n">
        <v>0.0247</v>
      </c>
      <c r="AF14" s="23"/>
      <c r="AG14" s="24" t="n">
        <v>0.0284</v>
      </c>
      <c r="AH14" s="24" t="n">
        <v>0.2852</v>
      </c>
      <c r="AI14" s="24" t="n">
        <v>0.3488</v>
      </c>
      <c r="AJ14" s="24" t="n">
        <v>0.0209</v>
      </c>
    </row>
    <row r="15" ht="16.5" customHeight="1">
      <c r="A15" s="28" t="n">
        <v>45530</v>
      </c>
      <c r="B15" s="23" t="n">
        <v>544</v>
      </c>
      <c r="C15" s="23" t="n">
        <v>276</v>
      </c>
      <c r="D15" s="23" t="n">
        <v>20</v>
      </c>
      <c r="E15" s="23" t="n">
        <v>14</v>
      </c>
      <c r="F15" s="23" t="n">
        <v>1</v>
      </c>
      <c r="G15" s="23" t="n">
        <v>1</v>
      </c>
      <c r="H15" s="23" t="n">
        <v>1</v>
      </c>
      <c r="I15" s="23" t="n">
        <v>1</v>
      </c>
      <c r="N15" s="28" t="n">
        <v>45513</v>
      </c>
      <c r="O15" s="23" t="n">
        <v>11496</v>
      </c>
      <c r="P15" s="23" t="n">
        <v>4110</v>
      </c>
      <c r="Q15" s="23"/>
      <c r="R15" s="23" t="n">
        <v>540</v>
      </c>
      <c r="S15" s="23" t="n">
        <v>590</v>
      </c>
      <c r="T15" s="23"/>
      <c r="U15" s="23" t="n">
        <v>1670</v>
      </c>
      <c r="V15" s="23" t="n">
        <v>19540</v>
      </c>
      <c r="W15" s="23" t="n">
        <v>70606</v>
      </c>
      <c r="X15" s="23" t="n">
        <v>990</v>
      </c>
      <c r="Y15" s="17"/>
      <c r="Z15" s="28" t="n">
        <v>45513</v>
      </c>
      <c r="AA15" s="24" t="n">
        <v>0.1049</v>
      </c>
      <c r="AB15" s="24" t="n">
        <v>0.0375</v>
      </c>
      <c r="AC15" s="23"/>
      <c r="AD15" s="24" t="n">
        <v>0.0049</v>
      </c>
      <c r="AE15" s="24" t="n">
        <v>0.0054</v>
      </c>
      <c r="AF15" s="23"/>
      <c r="AG15" s="24" t="n">
        <v>0.0152</v>
      </c>
      <c r="AH15" s="24" t="n">
        <v>0.1784</v>
      </c>
      <c r="AI15" s="24" t="n">
        <v>0.6446</v>
      </c>
      <c r="AJ15" s="24" t="n">
        <v>0.009</v>
      </c>
    </row>
    <row r="16" ht="16.5" customHeight="1">
      <c r="A16" s="28" t="n">
        <v>45531</v>
      </c>
      <c r="B16" s="23" t="n">
        <v>524</v>
      </c>
      <c r="C16" s="23" t="n">
        <v>270</v>
      </c>
      <c r="D16" s="23" t="n">
        <v>27</v>
      </c>
      <c r="E16" s="23" t="n">
        <v>21</v>
      </c>
      <c r="F16" s="23"/>
      <c r="G16" s="23"/>
      <c r="H16" s="23"/>
      <c r="I16" s="23" t="n">
        <v>1</v>
      </c>
      <c r="N16" s="28" t="n">
        <v>45514</v>
      </c>
      <c r="O16" s="23" t="n">
        <v>9830</v>
      </c>
      <c r="P16" s="23" t="n">
        <v>3100</v>
      </c>
      <c r="Q16" s="23"/>
      <c r="R16" s="23" t="n">
        <v>510</v>
      </c>
      <c r="S16" s="23" t="n">
        <v>610</v>
      </c>
      <c r="T16" s="23"/>
      <c r="U16" s="23" t="n">
        <v>1570</v>
      </c>
      <c r="V16" s="23" t="n">
        <v>17520</v>
      </c>
      <c r="W16" s="23" t="n">
        <v>11756</v>
      </c>
      <c r="X16" s="23" t="n">
        <v>500</v>
      </c>
      <c r="Y16" s="17"/>
      <c r="Z16" s="28" t="n">
        <v>45514</v>
      </c>
      <c r="AA16" s="24" t="n">
        <v>0.2165</v>
      </c>
      <c r="AB16" s="24" t="n">
        <v>0.0683</v>
      </c>
      <c r="AC16" s="23"/>
      <c r="AD16" s="24" t="n">
        <v>0.0112</v>
      </c>
      <c r="AE16" s="24" t="n">
        <v>0.0134</v>
      </c>
      <c r="AF16" s="23"/>
      <c r="AG16" s="24" t="n">
        <v>0.0346</v>
      </c>
      <c r="AH16" s="24" t="n">
        <v>0.3859</v>
      </c>
      <c r="AI16" s="24" t="n">
        <v>0.259</v>
      </c>
      <c r="AJ16" s="24" t="n">
        <v>0.011</v>
      </c>
    </row>
    <row r="17" ht="16.5" customHeight="1">
      <c r="A17" s="28" t="n">
        <v>45532</v>
      </c>
      <c r="B17" s="23" t="n">
        <v>462</v>
      </c>
      <c r="C17" s="23" t="n">
        <v>274</v>
      </c>
      <c r="D17" s="23" t="n">
        <v>21</v>
      </c>
      <c r="E17" s="23" t="n">
        <v>17</v>
      </c>
      <c r="F17" s="23" t="n">
        <v>1</v>
      </c>
      <c r="G17" s="23"/>
      <c r="H17" s="23"/>
      <c r="I17" s="23"/>
      <c r="N17" s="28" t="n">
        <v>45515</v>
      </c>
      <c r="O17" s="23" t="n">
        <v>5946</v>
      </c>
      <c r="P17" s="23" t="n">
        <v>2115</v>
      </c>
      <c r="Q17" s="23"/>
      <c r="R17" s="23" t="n">
        <v>190</v>
      </c>
      <c r="S17" s="23" t="n">
        <v>220</v>
      </c>
      <c r="T17" s="23"/>
      <c r="U17" s="23" t="n">
        <v>1360</v>
      </c>
      <c r="V17" s="23" t="n">
        <v>16570</v>
      </c>
      <c r="W17" s="23" t="n">
        <v>8124</v>
      </c>
      <c r="X17" s="23" t="n">
        <v>410</v>
      </c>
      <c r="Y17" s="17"/>
      <c r="Z17" s="28" t="n">
        <v>45515</v>
      </c>
      <c r="AA17" s="24" t="n">
        <v>0.1702</v>
      </c>
      <c r="AB17" s="24" t="n">
        <v>0.0605</v>
      </c>
      <c r="AC17" s="23"/>
      <c r="AD17" s="24" t="n">
        <v>0.0054</v>
      </c>
      <c r="AE17" s="24" t="n">
        <v>0.0063</v>
      </c>
      <c r="AF17" s="23"/>
      <c r="AG17" s="24" t="n">
        <v>0.0389</v>
      </c>
      <c r="AH17" s="24" t="n">
        <v>0.4743</v>
      </c>
      <c r="AI17" s="24" t="n">
        <v>0.2325</v>
      </c>
      <c r="AJ17" s="24" t="n">
        <v>0.0117</v>
      </c>
    </row>
    <row r="18" ht="16.5" customHeight="1">
      <c r="A18" s="18" t="s">
        <v>608</v>
      </c>
      <c r="B18" s="18" t="n">
        <v>4864</v>
      </c>
      <c r="C18" s="18" t="n">
        <v>2597</v>
      </c>
      <c r="D18" s="18" t="n">
        <v>186</v>
      </c>
      <c r="E18" s="18" t="n">
        <v>123</v>
      </c>
      <c r="F18" s="18" t="n">
        <v>6</v>
      </c>
      <c r="G18" s="18" t="n">
        <v>4</v>
      </c>
      <c r="H18" s="18" t="n">
        <v>1</v>
      </c>
      <c r="I18" s="18" t="n">
        <v>2</v>
      </c>
      <c r="N18" s="28" t="n">
        <v>45516</v>
      </c>
      <c r="O18" s="23" t="n">
        <v>7825</v>
      </c>
      <c r="P18" s="23" t="n">
        <v>4225</v>
      </c>
      <c r="Q18" s="23"/>
      <c r="R18" s="23" t="n">
        <v>210</v>
      </c>
      <c r="S18" s="23" t="n">
        <v>390</v>
      </c>
      <c r="T18" s="23"/>
      <c r="U18" s="23" t="n">
        <v>1690</v>
      </c>
      <c r="V18" s="23" t="n">
        <v>40270</v>
      </c>
      <c r="W18" s="23" t="n">
        <v>22953</v>
      </c>
      <c r="X18" s="23" t="n">
        <v>560</v>
      </c>
      <c r="Y18" s="17"/>
      <c r="Z18" s="28" t="n">
        <v>45516</v>
      </c>
      <c r="AA18" s="24" t="n">
        <v>0.1002</v>
      </c>
      <c r="AB18" s="24" t="n">
        <v>0.0541</v>
      </c>
      <c r="AC18" s="23"/>
      <c r="AD18" s="24" t="n">
        <v>0.0027</v>
      </c>
      <c r="AE18" s="24" t="n">
        <v>0.005</v>
      </c>
      <c r="AF18" s="23"/>
      <c r="AG18" s="24" t="n">
        <v>0.0216</v>
      </c>
      <c r="AH18" s="24" t="n">
        <v>0.5155</v>
      </c>
      <c r="AI18" s="24" t="n">
        <v>0.2938</v>
      </c>
      <c r="AJ18" s="24" t="n">
        <v>0.0072</v>
      </c>
    </row>
    <row r="19" ht="16.5" customHeight="1">
      <c r="A19" s="17"/>
      <c r="B19" s="17"/>
      <c r="C19" s="17"/>
      <c r="D19" s="17"/>
      <c r="E19" s="17"/>
      <c r="F19" s="17"/>
      <c r="G19" s="17"/>
      <c r="H19" s="17"/>
      <c r="I19" s="17"/>
      <c r="N19" s="28" t="n">
        <v>45517</v>
      </c>
      <c r="O19" s="23" t="n">
        <v>7000</v>
      </c>
      <c r="P19" s="23" t="n">
        <v>2580</v>
      </c>
      <c r="Q19" s="23"/>
      <c r="R19" s="23" t="n">
        <v>200</v>
      </c>
      <c r="S19" s="23" t="n">
        <v>610</v>
      </c>
      <c r="T19" s="23"/>
      <c r="U19" s="23" t="n">
        <v>1700</v>
      </c>
      <c r="V19" s="23" t="n">
        <v>13700</v>
      </c>
      <c r="W19" s="23" t="n">
        <v>6345</v>
      </c>
      <c r="X19" s="23" t="n">
        <v>740</v>
      </c>
      <c r="Y19" s="17"/>
      <c r="Z19" s="28" t="n">
        <v>45517</v>
      </c>
      <c r="AA19" s="24" t="n">
        <v>0.2129</v>
      </c>
      <c r="AB19" s="24" t="n">
        <v>0.0785</v>
      </c>
      <c r="AC19" s="23"/>
      <c r="AD19" s="24" t="n">
        <v>0.0061</v>
      </c>
      <c r="AE19" s="24" t="n">
        <v>0.0186</v>
      </c>
      <c r="AF19" s="23"/>
      <c r="AG19" s="24" t="n">
        <v>0.0517</v>
      </c>
      <c r="AH19" s="24" t="n">
        <v>0.4167</v>
      </c>
      <c r="AI19" s="24" t="n">
        <v>0.193</v>
      </c>
      <c r="AJ19" s="24" t="n">
        <v>0.0225</v>
      </c>
    </row>
    <row r="20" ht="16.5" customHeight="1">
      <c r="A20" s="29" t="s">
        <v>634</v>
      </c>
      <c r="B20" s="29" t="s">
        <v>618</v>
      </c>
      <c r="C20" s="11"/>
      <c r="D20" s="29" t="s">
        <v>619</v>
      </c>
      <c r="E20" s="11"/>
      <c r="F20" s="29" t="s">
        <v>620</v>
      </c>
      <c r="G20" s="11"/>
      <c r="H20" s="29" t="s">
        <v>621</v>
      </c>
      <c r="I20" s="11"/>
      <c r="N20" s="28" t="n">
        <v>45518</v>
      </c>
      <c r="O20" s="23" t="n">
        <v>8011</v>
      </c>
      <c r="P20" s="23" t="n">
        <v>2370</v>
      </c>
      <c r="Q20" s="23"/>
      <c r="R20" s="23" t="n">
        <v>510</v>
      </c>
      <c r="S20" s="23" t="n">
        <v>270</v>
      </c>
      <c r="T20" s="23"/>
      <c r="U20" s="23" t="n">
        <v>1880</v>
      </c>
      <c r="V20" s="23" t="n">
        <v>22290</v>
      </c>
      <c r="W20" s="23" t="n">
        <v>39535</v>
      </c>
      <c r="X20" s="23" t="n">
        <v>800</v>
      </c>
      <c r="Y20" s="17"/>
      <c r="Z20" s="28" t="n">
        <v>45518</v>
      </c>
      <c r="AA20" s="24" t="n">
        <v>0.1059</v>
      </c>
      <c r="AB20" s="24" t="n">
        <v>0.0313</v>
      </c>
      <c r="AC20" s="23"/>
      <c r="AD20" s="24" t="n">
        <v>0.0067</v>
      </c>
      <c r="AE20" s="24" t="n">
        <v>0.0036</v>
      </c>
      <c r="AF20" s="23"/>
      <c r="AG20" s="24" t="n">
        <v>0.0248</v>
      </c>
      <c r="AH20" s="24" t="n">
        <v>0.2946</v>
      </c>
      <c r="AI20" s="24" t="n">
        <v>0.5225</v>
      </c>
      <c r="AJ20" s="24" t="n">
        <v>0.0106</v>
      </c>
    </row>
    <row r="21" ht="16.5" customHeight="1">
      <c r="A21" s="29" t="s">
        <v>379</v>
      </c>
      <c r="B21" s="29" t="s">
        <v>632</v>
      </c>
      <c r="C21" s="29" t="s">
        <v>633</v>
      </c>
      <c r="D21" s="29" t="s">
        <v>632</v>
      </c>
      <c r="E21" s="29" t="s">
        <v>633</v>
      </c>
      <c r="F21" s="29" t="s">
        <v>632</v>
      </c>
      <c r="G21" s="29" t="s">
        <v>633</v>
      </c>
      <c r="H21" s="29" t="s">
        <v>632</v>
      </c>
      <c r="I21" s="29" t="s">
        <v>633</v>
      </c>
      <c r="N21" s="28" t="n">
        <v>45519</v>
      </c>
      <c r="O21" s="23" t="n">
        <v>9320</v>
      </c>
      <c r="P21" s="23" t="n">
        <v>2780</v>
      </c>
      <c r="Q21" s="23"/>
      <c r="R21" s="23" t="n">
        <v>460</v>
      </c>
      <c r="S21" s="23" t="n">
        <v>550</v>
      </c>
      <c r="T21" s="23"/>
      <c r="U21" s="23" t="n">
        <v>2250</v>
      </c>
      <c r="V21" s="23" t="n">
        <v>29200</v>
      </c>
      <c r="W21" s="23" t="n">
        <v>37266</v>
      </c>
      <c r="X21" s="23" t="n">
        <v>760</v>
      </c>
      <c r="Y21" s="17"/>
      <c r="Z21" s="28" t="n">
        <v>45519</v>
      </c>
      <c r="AA21" s="24" t="n">
        <v>0.1129</v>
      </c>
      <c r="AB21" s="24" t="n">
        <v>0.0337</v>
      </c>
      <c r="AC21" s="23"/>
      <c r="AD21" s="24" t="n">
        <v>0.0056</v>
      </c>
      <c r="AE21" s="24" t="n">
        <v>0.0067</v>
      </c>
      <c r="AF21" s="23"/>
      <c r="AG21" s="24" t="n">
        <v>0.0272</v>
      </c>
      <c r="AH21" s="24" t="n">
        <v>0.3536</v>
      </c>
      <c r="AI21" s="24" t="n">
        <v>0.4512</v>
      </c>
      <c r="AJ21" s="24" t="n">
        <v>0.0092</v>
      </c>
    </row>
    <row r="22" ht="16.5" customHeight="1">
      <c r="A22" s="28" t="n">
        <v>45523</v>
      </c>
      <c r="B22" s="23" t="n">
        <v>425</v>
      </c>
      <c r="C22" s="23" t="n">
        <v>201</v>
      </c>
      <c r="D22" s="23" t="n">
        <v>8</v>
      </c>
      <c r="E22" s="23"/>
      <c r="F22" s="23"/>
      <c r="G22" s="23"/>
      <c r="H22" s="23"/>
      <c r="I22" s="23"/>
      <c r="N22" s="28" t="n">
        <v>45520</v>
      </c>
      <c r="O22" s="23" t="n">
        <v>9370</v>
      </c>
      <c r="P22" s="23" t="n">
        <v>2410</v>
      </c>
      <c r="Q22" s="23"/>
      <c r="R22" s="23" t="n">
        <v>250</v>
      </c>
      <c r="S22" s="23" t="n">
        <v>470</v>
      </c>
      <c r="T22" s="23"/>
      <c r="U22" s="23" t="n">
        <v>2000</v>
      </c>
      <c r="V22" s="23" t="n">
        <v>17880</v>
      </c>
      <c r="W22" s="23" t="n">
        <v>36411</v>
      </c>
      <c r="X22" s="23" t="n">
        <v>960</v>
      </c>
      <c r="Y22" s="17"/>
      <c r="Z22" s="28" t="n">
        <v>45520</v>
      </c>
      <c r="AA22" s="24" t="n">
        <v>0.1343</v>
      </c>
      <c r="AB22" s="24" t="n">
        <v>0.0346</v>
      </c>
      <c r="AC22" s="23"/>
      <c r="AD22" s="24" t="n">
        <v>0.0036</v>
      </c>
      <c r="AE22" s="24" t="n">
        <v>0.0067</v>
      </c>
      <c r="AF22" s="23"/>
      <c r="AG22" s="24" t="n">
        <v>0.0287</v>
      </c>
      <c r="AH22" s="24" t="n">
        <v>0.2563</v>
      </c>
      <c r="AI22" s="24" t="n">
        <v>0.522</v>
      </c>
      <c r="AJ22" s="24" t="n">
        <v>0.0138</v>
      </c>
    </row>
    <row r="23" ht="16.5" customHeight="1">
      <c r="A23" s="28" t="n">
        <v>45524</v>
      </c>
      <c r="B23" s="23" t="n">
        <v>624</v>
      </c>
      <c r="C23" s="23" t="n">
        <v>303</v>
      </c>
      <c r="D23" s="23" t="n">
        <v>57</v>
      </c>
      <c r="E23" s="23" t="n">
        <v>27</v>
      </c>
      <c r="F23" s="23"/>
      <c r="G23" s="23"/>
      <c r="H23" s="23"/>
      <c r="I23" s="23"/>
      <c r="N23" s="28" t="n">
        <v>45521</v>
      </c>
      <c r="O23" s="23" t="n">
        <v>10303</v>
      </c>
      <c r="P23" s="23" t="n">
        <v>2692</v>
      </c>
      <c r="Q23" s="23"/>
      <c r="R23" s="23" t="n">
        <v>320</v>
      </c>
      <c r="S23" s="23" t="n">
        <v>460</v>
      </c>
      <c r="T23" s="23"/>
      <c r="U23" s="23" t="n">
        <v>1990</v>
      </c>
      <c r="V23" s="23" t="n">
        <v>20790</v>
      </c>
      <c r="W23" s="23" t="n">
        <v>41447</v>
      </c>
      <c r="X23" s="23" t="n">
        <v>730</v>
      </c>
      <c r="Y23" s="17"/>
      <c r="Z23" s="28" t="n">
        <v>45521</v>
      </c>
      <c r="AA23" s="24" t="n">
        <v>0.1309</v>
      </c>
      <c r="AB23" s="24" t="n">
        <v>0.0342</v>
      </c>
      <c r="AC23" s="23"/>
      <c r="AD23" s="24" t="n">
        <v>0.0041</v>
      </c>
      <c r="AE23" s="24" t="n">
        <v>0.0058</v>
      </c>
      <c r="AF23" s="23"/>
      <c r="AG23" s="24" t="n">
        <v>0.0253</v>
      </c>
      <c r="AH23" s="24" t="n">
        <v>0.2641</v>
      </c>
      <c r="AI23" s="24" t="n">
        <v>0.5264</v>
      </c>
      <c r="AJ23" s="24" t="n">
        <v>0.0093</v>
      </c>
    </row>
    <row r="24" ht="16.5" customHeight="1">
      <c r="A24" s="28" t="n">
        <v>45525</v>
      </c>
      <c r="B24" s="23" t="n">
        <v>671</v>
      </c>
      <c r="C24" s="23" t="n">
        <v>315</v>
      </c>
      <c r="D24" s="23" t="n">
        <v>29</v>
      </c>
      <c r="E24" s="23" t="n">
        <v>15</v>
      </c>
      <c r="F24" s="23" t="n">
        <v>2</v>
      </c>
      <c r="G24" s="23"/>
      <c r="H24" s="23"/>
      <c r="I24" s="23"/>
      <c r="N24" s="28" t="n">
        <v>45522</v>
      </c>
      <c r="O24" s="23" t="n">
        <v>13245</v>
      </c>
      <c r="P24" s="23" t="n">
        <v>4040</v>
      </c>
      <c r="Q24" s="23"/>
      <c r="R24" s="23" t="n">
        <v>220</v>
      </c>
      <c r="S24" s="23" t="n">
        <v>180</v>
      </c>
      <c r="T24" s="23"/>
      <c r="U24" s="23" t="n">
        <v>2000</v>
      </c>
      <c r="V24" s="23" t="n">
        <v>14310</v>
      </c>
      <c r="W24" s="23" t="n">
        <v>27769</v>
      </c>
      <c r="X24" s="23" t="n">
        <v>1280</v>
      </c>
      <c r="Y24" s="17"/>
      <c r="Z24" s="28" t="n">
        <v>45522</v>
      </c>
      <c r="AA24" s="24" t="n">
        <v>0.2101</v>
      </c>
      <c r="AB24" s="24" t="n">
        <v>0.0641</v>
      </c>
      <c r="AC24" s="23"/>
      <c r="AD24" s="24" t="n">
        <v>0.0035</v>
      </c>
      <c r="AE24" s="24" t="n">
        <v>0.0029</v>
      </c>
      <c r="AF24" s="23"/>
      <c r="AG24" s="24" t="n">
        <v>0.0317</v>
      </c>
      <c r="AH24" s="24" t="n">
        <v>0.227</v>
      </c>
      <c r="AI24" s="24" t="n">
        <v>0.4405</v>
      </c>
      <c r="AJ24" s="24" t="n">
        <v>0.0203</v>
      </c>
    </row>
    <row r="25" ht="16.5" customHeight="1">
      <c r="A25" s="28" t="n">
        <v>45526</v>
      </c>
      <c r="B25" s="23" t="n">
        <v>736</v>
      </c>
      <c r="C25" s="23" t="n">
        <v>373</v>
      </c>
      <c r="D25" s="23" t="n">
        <v>90</v>
      </c>
      <c r="E25" s="23" t="n">
        <v>46</v>
      </c>
      <c r="F25" s="23" t="n">
        <v>1</v>
      </c>
      <c r="G25" s="23" t="n">
        <v>2</v>
      </c>
      <c r="H25" s="23"/>
      <c r="I25" s="23"/>
      <c r="N25" s="28" t="n">
        <v>45523</v>
      </c>
      <c r="O25" s="23" t="n">
        <v>13364</v>
      </c>
      <c r="P25" s="23" t="n">
        <v>3168</v>
      </c>
      <c r="Q25" s="23" t="n">
        <v>240</v>
      </c>
      <c r="R25" s="23" t="n">
        <v>360</v>
      </c>
      <c r="S25" s="23" t="n">
        <v>240</v>
      </c>
      <c r="T25" s="23"/>
      <c r="U25" s="23" t="n">
        <v>1900</v>
      </c>
      <c r="V25" s="23" t="n">
        <v>20590</v>
      </c>
      <c r="W25" s="23" t="n">
        <v>36829</v>
      </c>
      <c r="X25" s="23" t="n">
        <v>1440</v>
      </c>
      <c r="Y25" s="17"/>
      <c r="Z25" s="28" t="n">
        <v>45523</v>
      </c>
      <c r="AA25" s="24" t="n">
        <v>0.171</v>
      </c>
      <c r="AB25" s="24" t="n">
        <v>0.0405</v>
      </c>
      <c r="AC25" s="25" t="n">
        <v>0.0031</v>
      </c>
      <c r="AD25" s="24" t="n">
        <v>0.0046</v>
      </c>
      <c r="AE25" s="24" t="n">
        <v>0.0031</v>
      </c>
      <c r="AF25" s="23"/>
      <c r="AG25" s="24" t="n">
        <v>0.0243</v>
      </c>
      <c r="AH25" s="24" t="n">
        <v>0.2635</v>
      </c>
      <c r="AI25" s="24" t="n">
        <v>0.4714</v>
      </c>
      <c r="AJ25" s="24" t="n">
        <v>0.0184</v>
      </c>
    </row>
    <row r="26" ht="16.5" customHeight="1">
      <c r="A26" s="28" t="n">
        <v>45527</v>
      </c>
      <c r="B26" s="23" t="n">
        <v>685</v>
      </c>
      <c r="C26" s="23" t="n">
        <v>335</v>
      </c>
      <c r="D26" s="23" t="n">
        <v>39</v>
      </c>
      <c r="E26" s="23" t="n">
        <v>19</v>
      </c>
      <c r="F26" s="23"/>
      <c r="G26" s="23"/>
      <c r="H26" s="23"/>
      <c r="I26" s="23"/>
      <c r="N26" s="28" t="n">
        <v>45524</v>
      </c>
      <c r="O26" s="23" t="n">
        <v>13742</v>
      </c>
      <c r="P26" s="23" t="n">
        <v>4300</v>
      </c>
      <c r="Q26" s="23" t="n">
        <v>220</v>
      </c>
      <c r="R26" s="23" t="n">
        <v>330</v>
      </c>
      <c r="S26" s="23" t="n">
        <v>570</v>
      </c>
      <c r="T26" s="23"/>
      <c r="U26" s="23" t="n">
        <v>1770</v>
      </c>
      <c r="V26" s="23" t="n">
        <v>21190</v>
      </c>
      <c r="W26" s="23" t="n">
        <v>19642</v>
      </c>
      <c r="X26" s="23" t="n">
        <v>1360</v>
      </c>
      <c r="Y26" s="17"/>
      <c r="Z26" s="28" t="n">
        <v>45524</v>
      </c>
      <c r="AA26" s="24" t="n">
        <v>0.2177</v>
      </c>
      <c r="AB26" s="24" t="n">
        <v>0.0681</v>
      </c>
      <c r="AC26" s="25" t="n">
        <v>0.0035</v>
      </c>
      <c r="AD26" s="24" t="n">
        <v>0.0052</v>
      </c>
      <c r="AE26" s="24" t="n">
        <v>0.009</v>
      </c>
      <c r="AF26" s="23"/>
      <c r="AG26" s="24" t="n">
        <v>0.028</v>
      </c>
      <c r="AH26" s="24" t="n">
        <v>0.3357</v>
      </c>
      <c r="AI26" s="24" t="n">
        <v>0.3112</v>
      </c>
      <c r="AJ26" s="24" t="n">
        <v>0.0215</v>
      </c>
    </row>
    <row r="27" ht="16.5" customHeight="1">
      <c r="A27" s="28" t="n">
        <v>45528</v>
      </c>
      <c r="B27" s="23" t="n">
        <v>818</v>
      </c>
      <c r="C27" s="23" t="n">
        <v>401</v>
      </c>
      <c r="D27" s="23" t="n">
        <v>64</v>
      </c>
      <c r="E27" s="23" t="n">
        <v>39</v>
      </c>
      <c r="F27" s="23" t="n">
        <v>5</v>
      </c>
      <c r="G27" s="23" t="n">
        <v>2</v>
      </c>
      <c r="H27" s="23"/>
      <c r="I27" s="23"/>
      <c r="N27" s="28" t="n">
        <v>45525</v>
      </c>
      <c r="O27" s="23" t="n">
        <v>14215</v>
      </c>
      <c r="P27" s="23" t="n">
        <v>3612</v>
      </c>
      <c r="Q27" s="23" t="n">
        <v>230</v>
      </c>
      <c r="R27" s="23" t="n">
        <v>420</v>
      </c>
      <c r="S27" s="23" t="n">
        <v>1440</v>
      </c>
      <c r="T27" s="23"/>
      <c r="U27" s="23" t="n">
        <v>2480</v>
      </c>
      <c r="V27" s="23" t="n">
        <v>15740</v>
      </c>
      <c r="W27" s="23" t="n">
        <v>19342</v>
      </c>
      <c r="X27" s="23" t="n">
        <v>1150</v>
      </c>
      <c r="Y27" s="17"/>
      <c r="Z27" s="28" t="n">
        <v>45525</v>
      </c>
      <c r="AA27" s="24" t="n">
        <v>0.2425</v>
      </c>
      <c r="AB27" s="24" t="n">
        <v>0.0616</v>
      </c>
      <c r="AC27" s="25" t="n">
        <v>0.0039</v>
      </c>
      <c r="AD27" s="24" t="n">
        <v>0.0072</v>
      </c>
      <c r="AE27" s="24" t="n">
        <v>0.0246</v>
      </c>
      <c r="AF27" s="23"/>
      <c r="AG27" s="24" t="n">
        <v>0.0423</v>
      </c>
      <c r="AH27" s="24" t="n">
        <v>0.2685</v>
      </c>
      <c r="AI27" s="24" t="n">
        <v>0.3299</v>
      </c>
      <c r="AJ27" s="24" t="n">
        <v>0.0196</v>
      </c>
    </row>
    <row r="28" ht="16.5" customHeight="1">
      <c r="A28" s="28" t="n">
        <v>45529</v>
      </c>
      <c r="B28" s="23" t="n">
        <v>748</v>
      </c>
      <c r="C28" s="23" t="n">
        <v>342</v>
      </c>
      <c r="D28" s="23" t="n">
        <v>30</v>
      </c>
      <c r="E28" s="23" t="n">
        <v>10</v>
      </c>
      <c r="F28" s="23"/>
      <c r="G28" s="23" t="n">
        <v>2</v>
      </c>
      <c r="H28" s="23"/>
      <c r="I28" s="23"/>
      <c r="N28" s="28" t="n">
        <v>45526</v>
      </c>
      <c r="O28" s="23" t="n">
        <v>12645</v>
      </c>
      <c r="P28" s="23" t="n">
        <v>2948</v>
      </c>
      <c r="Q28" s="23" t="n">
        <v>230</v>
      </c>
      <c r="R28" s="23" t="n">
        <v>560</v>
      </c>
      <c r="S28" s="23" t="n">
        <v>700</v>
      </c>
      <c r="T28" s="23"/>
      <c r="U28" s="23" t="n">
        <v>2150</v>
      </c>
      <c r="V28" s="23" t="n">
        <v>15240</v>
      </c>
      <c r="W28" s="23" t="n">
        <v>32780</v>
      </c>
      <c r="X28" s="23" t="n">
        <v>1050</v>
      </c>
      <c r="Y28" s="17"/>
      <c r="Z28" s="28" t="n">
        <v>45526</v>
      </c>
      <c r="AA28" s="24" t="n">
        <v>0.1851</v>
      </c>
      <c r="AB28" s="24" t="n">
        <v>0.0432</v>
      </c>
      <c r="AC28" s="25" t="n">
        <v>0.0034</v>
      </c>
      <c r="AD28" s="24" t="n">
        <v>0.0082</v>
      </c>
      <c r="AE28" s="24" t="n">
        <v>0.0102</v>
      </c>
      <c r="AF28" s="23"/>
      <c r="AG28" s="24" t="n">
        <v>0.0315</v>
      </c>
      <c r="AH28" s="24" t="n">
        <v>0.2231</v>
      </c>
      <c r="AI28" s="24" t="n">
        <v>0.4799</v>
      </c>
      <c r="AJ28" s="24" t="n">
        <v>0.0154</v>
      </c>
    </row>
    <row r="29" ht="16.5" customHeight="1">
      <c r="A29" s="28" t="n">
        <v>45530</v>
      </c>
      <c r="B29" s="23" t="n">
        <v>716</v>
      </c>
      <c r="C29" s="23" t="n">
        <v>340</v>
      </c>
      <c r="D29" s="23" t="n">
        <v>43</v>
      </c>
      <c r="E29" s="23" t="n">
        <v>21</v>
      </c>
      <c r="F29" s="23" t="n">
        <v>3</v>
      </c>
      <c r="G29" s="23" t="n">
        <v>4</v>
      </c>
      <c r="H29" s="23" t="n">
        <v>6</v>
      </c>
      <c r="I29" s="23" t="n">
        <v>1</v>
      </c>
      <c r="N29" s="28" t="n">
        <v>45527</v>
      </c>
      <c r="O29" s="23" t="n">
        <v>10795</v>
      </c>
      <c r="P29" s="23" t="n">
        <v>2875</v>
      </c>
      <c r="Q29" s="23" t="n">
        <v>220</v>
      </c>
      <c r="R29" s="23" t="n">
        <v>520</v>
      </c>
      <c r="S29" s="23" t="n">
        <v>1110</v>
      </c>
      <c r="T29" s="23"/>
      <c r="U29" s="23" t="n">
        <v>1600</v>
      </c>
      <c r="V29" s="23" t="n">
        <v>14140</v>
      </c>
      <c r="W29" s="23" t="n">
        <v>17245</v>
      </c>
      <c r="X29" s="23" t="n">
        <v>1000</v>
      </c>
      <c r="Y29" s="17"/>
      <c r="Z29" s="28" t="n">
        <v>45527</v>
      </c>
      <c r="AA29" s="24" t="n">
        <v>0.2181</v>
      </c>
      <c r="AB29" s="24" t="n">
        <v>0.0581</v>
      </c>
      <c r="AC29" s="25" t="n">
        <v>0.0044</v>
      </c>
      <c r="AD29" s="24" t="n">
        <v>0.0105</v>
      </c>
      <c r="AE29" s="24" t="n">
        <v>0.0224</v>
      </c>
      <c r="AF29" s="23"/>
      <c r="AG29" s="24" t="n">
        <v>0.0323</v>
      </c>
      <c r="AH29" s="24" t="n">
        <v>0.2856</v>
      </c>
      <c r="AI29" s="24" t="n">
        <v>0.3483</v>
      </c>
      <c r="AJ29" s="24" t="n">
        <v>0.0202</v>
      </c>
    </row>
    <row r="30" ht="16.5" customHeight="1">
      <c r="A30" s="28" t="n">
        <v>45531</v>
      </c>
      <c r="B30" s="23" t="n">
        <v>780</v>
      </c>
      <c r="C30" s="23" t="n">
        <v>370</v>
      </c>
      <c r="D30" s="23" t="n">
        <v>81</v>
      </c>
      <c r="E30" s="23" t="n">
        <v>51</v>
      </c>
      <c r="F30" s="23"/>
      <c r="G30" s="23"/>
      <c r="H30" s="23"/>
      <c r="I30" s="23" t="n">
        <v>1</v>
      </c>
      <c r="N30" s="28" t="n">
        <v>45528</v>
      </c>
      <c r="O30" s="23" t="n">
        <v>13447</v>
      </c>
      <c r="P30" s="23" t="n">
        <v>5670</v>
      </c>
      <c r="Q30" s="23" t="n">
        <v>190</v>
      </c>
      <c r="R30" s="23" t="n">
        <v>450</v>
      </c>
      <c r="S30" s="23" t="n">
        <v>510</v>
      </c>
      <c r="T30" s="23"/>
      <c r="U30" s="23" t="n">
        <v>1950</v>
      </c>
      <c r="V30" s="23" t="n">
        <v>20050</v>
      </c>
      <c r="W30" s="23" t="n">
        <v>16344</v>
      </c>
      <c r="X30" s="23" t="n">
        <v>910</v>
      </c>
      <c r="Y30" s="17"/>
      <c r="Z30" s="28" t="n">
        <v>45528</v>
      </c>
      <c r="AA30" s="24" t="n">
        <v>0.2259</v>
      </c>
      <c r="AB30" s="24" t="n">
        <v>0.0953</v>
      </c>
      <c r="AC30" s="25" t="n">
        <v>0.0032</v>
      </c>
      <c r="AD30" s="24" t="n">
        <v>0.0076</v>
      </c>
      <c r="AE30" s="24" t="n">
        <v>0.0086</v>
      </c>
      <c r="AF30" s="23"/>
      <c r="AG30" s="24" t="n">
        <v>0.0328</v>
      </c>
      <c r="AH30" s="24" t="n">
        <v>0.3369</v>
      </c>
      <c r="AI30" s="24" t="n">
        <v>0.2746</v>
      </c>
      <c r="AJ30" s="24" t="n">
        <v>0.0153</v>
      </c>
    </row>
    <row r="31" ht="16.5" customHeight="1">
      <c r="A31" s="28" t="n">
        <v>45532</v>
      </c>
      <c r="B31" s="23" t="n">
        <v>681</v>
      </c>
      <c r="C31" s="23" t="n">
        <v>357</v>
      </c>
      <c r="D31" s="23" t="n">
        <v>48</v>
      </c>
      <c r="E31" s="23" t="n">
        <v>30</v>
      </c>
      <c r="F31" s="23" t="n">
        <v>1</v>
      </c>
      <c r="G31" s="23"/>
      <c r="H31" s="23"/>
      <c r="I31" s="23"/>
      <c r="N31" s="28" t="n">
        <v>45529</v>
      </c>
      <c r="O31" s="23" t="n">
        <v>13170</v>
      </c>
      <c r="P31" s="23" t="n">
        <v>2880</v>
      </c>
      <c r="Q31" s="23" t="n">
        <v>80</v>
      </c>
      <c r="R31" s="23" t="n">
        <v>610</v>
      </c>
      <c r="S31" s="23" t="n">
        <v>770</v>
      </c>
      <c r="T31" s="23"/>
      <c r="U31" s="23" t="n">
        <v>1880</v>
      </c>
      <c r="V31" s="23" t="n">
        <v>13840</v>
      </c>
      <c r="W31" s="23" t="n">
        <v>11402</v>
      </c>
      <c r="X31" s="23" t="n">
        <v>860</v>
      </c>
      <c r="Y31" s="17"/>
      <c r="Z31" s="28" t="n">
        <v>45529</v>
      </c>
      <c r="AA31" s="24" t="n">
        <v>0.2895</v>
      </c>
      <c r="AB31" s="24" t="n">
        <v>0.0633</v>
      </c>
      <c r="AC31" s="25" t="n">
        <v>0.0018</v>
      </c>
      <c r="AD31" s="24" t="n">
        <v>0.0134</v>
      </c>
      <c r="AE31" s="24" t="n">
        <v>0.0169</v>
      </c>
      <c r="AF31" s="23"/>
      <c r="AG31" s="24" t="n">
        <v>0.0413</v>
      </c>
      <c r="AH31" s="24" t="n">
        <v>0.3042</v>
      </c>
      <c r="AI31" s="24" t="n">
        <v>0.2506</v>
      </c>
      <c r="AJ31" s="24" t="n">
        <v>0.0189</v>
      </c>
    </row>
    <row r="32" ht="16.5" customHeight="1">
      <c r="A32" s="18" t="s">
        <v>608</v>
      </c>
      <c r="B32" s="18" t="n">
        <v>6884</v>
      </c>
      <c r="C32" s="18" t="n">
        <v>3337</v>
      </c>
      <c r="D32" s="18" t="n">
        <v>489</v>
      </c>
      <c r="E32" s="18" t="n">
        <v>258</v>
      </c>
      <c r="F32" s="18" t="n">
        <v>12</v>
      </c>
      <c r="G32" s="18" t="n">
        <v>10</v>
      </c>
      <c r="H32" s="18" t="n">
        <v>6</v>
      </c>
      <c r="I32" s="18" t="n">
        <v>2</v>
      </c>
      <c r="N32" s="28" t="n">
        <v>45530</v>
      </c>
      <c r="O32" s="23" t="n">
        <v>12845</v>
      </c>
      <c r="P32" s="23" t="n">
        <v>2551</v>
      </c>
      <c r="Q32" s="23" t="n">
        <v>420</v>
      </c>
      <c r="R32" s="23" t="n">
        <v>390</v>
      </c>
      <c r="S32" s="23" t="n">
        <v>860</v>
      </c>
      <c r="T32" s="23"/>
      <c r="U32" s="23" t="n">
        <v>1790</v>
      </c>
      <c r="V32" s="23" t="n">
        <v>14300</v>
      </c>
      <c r="W32" s="23" t="n">
        <v>18005</v>
      </c>
      <c r="X32" s="23" t="n">
        <v>1280</v>
      </c>
      <c r="Y32" s="17"/>
      <c r="Z32" s="28" t="n">
        <v>45530</v>
      </c>
      <c r="AA32" s="24" t="n">
        <v>0.2449</v>
      </c>
      <c r="AB32" s="24" t="n">
        <v>0.0486</v>
      </c>
      <c r="AC32" s="25" t="n">
        <v>0.008</v>
      </c>
      <c r="AD32" s="24" t="n">
        <v>0.0074</v>
      </c>
      <c r="AE32" s="24" t="n">
        <v>0.0164</v>
      </c>
      <c r="AF32" s="23"/>
      <c r="AG32" s="24" t="n">
        <v>0.0341</v>
      </c>
      <c r="AH32" s="24" t="n">
        <v>0.2727</v>
      </c>
      <c r="AI32" s="24" t="n">
        <v>0.3433</v>
      </c>
      <c r="AJ32" s="24" t="n">
        <v>0.0244</v>
      </c>
    </row>
    <row r="33" ht="16.5" customHeight="1">
      <c r="A33" s="17"/>
      <c r="B33" s="17"/>
      <c r="C33" s="17"/>
      <c r="D33" s="17"/>
      <c r="E33" s="17"/>
      <c r="F33" s="17"/>
      <c r="G33" s="17"/>
      <c r="H33" s="17"/>
      <c r="I33" s="17"/>
      <c r="N33" s="28" t="n">
        <v>45531</v>
      </c>
      <c r="O33" s="23" t="n">
        <v>10142</v>
      </c>
      <c r="P33" s="23" t="n">
        <v>3150</v>
      </c>
      <c r="Q33" s="23" t="n">
        <v>220</v>
      </c>
      <c r="R33" s="23" t="n">
        <v>670</v>
      </c>
      <c r="S33" s="23" t="n">
        <v>280</v>
      </c>
      <c r="T33" s="23"/>
      <c r="U33" s="23" t="n">
        <v>1780</v>
      </c>
      <c r="V33" s="23" t="n">
        <v>15140</v>
      </c>
      <c r="W33" s="23" t="n">
        <v>11771</v>
      </c>
      <c r="X33" s="23" t="n">
        <v>750</v>
      </c>
      <c r="Y33" s="17"/>
      <c r="Z33" s="28" t="n">
        <v>45531</v>
      </c>
      <c r="AA33" s="24" t="n">
        <v>0.231</v>
      </c>
      <c r="AB33" s="24" t="n">
        <v>0.0717</v>
      </c>
      <c r="AC33" s="25" t="n">
        <v>0.005</v>
      </c>
      <c r="AD33" s="24" t="n">
        <v>0.0153</v>
      </c>
      <c r="AE33" s="24" t="n">
        <v>0.0064</v>
      </c>
      <c r="AF33" s="23"/>
      <c r="AG33" s="24" t="n">
        <v>0.0405</v>
      </c>
      <c r="AH33" s="24" t="n">
        <v>0.3449</v>
      </c>
      <c r="AI33" s="24" t="n">
        <v>0.2681</v>
      </c>
      <c r="AJ33" s="24" t="n">
        <v>0.0171</v>
      </c>
    </row>
    <row r="34" ht="16.5" customHeight="1">
      <c r="A34" s="29" t="s">
        <v>635</v>
      </c>
      <c r="B34" s="29" t="s">
        <v>618</v>
      </c>
      <c r="C34" s="11"/>
      <c r="D34" s="29" t="s">
        <v>619</v>
      </c>
      <c r="E34" s="11"/>
      <c r="F34" s="29" t="s">
        <v>620</v>
      </c>
      <c r="G34" s="11"/>
      <c r="H34" s="29" t="s">
        <v>621</v>
      </c>
      <c r="I34" s="11"/>
      <c r="N34" s="28" t="n">
        <v>45532</v>
      </c>
      <c r="O34" s="23" t="n">
        <v>8530</v>
      </c>
      <c r="P34" s="23" t="n">
        <v>3370</v>
      </c>
      <c r="Q34" s="23" t="n">
        <v>40</v>
      </c>
      <c r="R34" s="23" t="n">
        <v>210</v>
      </c>
      <c r="S34" s="23" t="n">
        <v>380</v>
      </c>
      <c r="T34" s="23" t="n">
        <v>50</v>
      </c>
      <c r="U34" s="23" t="n">
        <v>2020</v>
      </c>
      <c r="V34" s="23" t="n">
        <v>15200</v>
      </c>
      <c r="W34" s="23" t="n">
        <v>10993</v>
      </c>
      <c r="X34" s="23" t="n">
        <v>690</v>
      </c>
      <c r="Y34" s="17"/>
      <c r="Z34" s="28" t="n">
        <v>45532</v>
      </c>
      <c r="AA34" s="24" t="n">
        <v>0.2056</v>
      </c>
      <c r="AB34" s="24" t="n">
        <v>0.0812</v>
      </c>
      <c r="AC34" s="25" t="n">
        <v>0.001</v>
      </c>
      <c r="AD34" s="24" t="n">
        <v>0.0051</v>
      </c>
      <c r="AE34" s="24" t="n">
        <v>0.0092</v>
      </c>
      <c r="AF34" s="24" t="n">
        <v>0.0012</v>
      </c>
      <c r="AG34" s="24" t="n">
        <v>0.0487</v>
      </c>
      <c r="AH34" s="24" t="n">
        <v>0.3664</v>
      </c>
      <c r="AI34" s="24" t="n">
        <v>0.265</v>
      </c>
      <c r="AJ34" s="24" t="n">
        <v>0.0166</v>
      </c>
    </row>
    <row r="35" ht="16.5" customHeight="1">
      <c r="A35" s="29" t="s">
        <v>379</v>
      </c>
      <c r="B35" s="29" t="s">
        <v>632</v>
      </c>
      <c r="C35" s="29" t="s">
        <v>633</v>
      </c>
      <c r="D35" s="29" t="s">
        <v>632</v>
      </c>
      <c r="E35" s="29" t="s">
        <v>633</v>
      </c>
      <c r="F35" s="29" t="s">
        <v>632</v>
      </c>
      <c r="G35" s="29" t="s">
        <v>633</v>
      </c>
      <c r="H35" s="29" t="s">
        <v>632</v>
      </c>
      <c r="I35" s="29" t="s">
        <v>633</v>
      </c>
    </row>
    <row r="36" ht="16.5" customHeight="1">
      <c r="A36" s="28" t="n">
        <v>45523</v>
      </c>
      <c r="B36" s="23" t="n">
        <v>248</v>
      </c>
      <c r="C36" s="23" t="n">
        <v>63</v>
      </c>
      <c r="D36" s="23" t="n">
        <v>11</v>
      </c>
      <c r="E36" s="23"/>
      <c r="F36" s="23"/>
      <c r="G36" s="23"/>
      <c r="H36" s="23"/>
      <c r="I36" s="23"/>
    </row>
    <row r="37" ht="16.5" customHeight="1">
      <c r="A37" s="28" t="n">
        <v>45524</v>
      </c>
      <c r="B37" s="23" t="n">
        <v>374</v>
      </c>
      <c r="C37" s="23" t="n">
        <v>74</v>
      </c>
      <c r="D37" s="23" t="n">
        <v>65</v>
      </c>
      <c r="E37" s="23" t="n">
        <v>200</v>
      </c>
      <c r="F37" s="23"/>
      <c r="G37" s="23"/>
      <c r="H37" s="23"/>
      <c r="I37" s="23"/>
    </row>
    <row r="38" ht="16.5" customHeight="1">
      <c r="A38" s="28" t="n">
        <v>45525</v>
      </c>
      <c r="B38" s="23" t="n">
        <v>371</v>
      </c>
      <c r="C38" s="23" t="n">
        <v>84</v>
      </c>
      <c r="D38" s="23" t="n">
        <v>57</v>
      </c>
      <c r="E38" s="23" t="n">
        <v>12</v>
      </c>
      <c r="F38" s="23" t="n">
        <v>2</v>
      </c>
      <c r="G38" s="23"/>
      <c r="H38" s="23"/>
      <c r="I38" s="23"/>
    </row>
    <row r="39" ht="16.5" customHeight="1">
      <c r="A39" s="28" t="n">
        <v>45526</v>
      </c>
      <c r="B39" s="23" t="n">
        <v>422</v>
      </c>
      <c r="C39" s="23" t="n">
        <v>94</v>
      </c>
      <c r="D39" s="23" t="n">
        <v>108</v>
      </c>
      <c r="E39" s="23" t="n">
        <v>38</v>
      </c>
      <c r="F39" s="23" t="n">
        <v>3</v>
      </c>
      <c r="G39" s="23" t="n">
        <v>10</v>
      </c>
      <c r="H39" s="23"/>
      <c r="I39" s="23"/>
    </row>
    <row r="40" ht="16.5" customHeight="1">
      <c r="A40" s="28" t="n">
        <v>45527</v>
      </c>
      <c r="B40" s="23" t="n">
        <v>413</v>
      </c>
      <c r="C40" s="23" t="n">
        <v>87</v>
      </c>
      <c r="D40" s="23" t="n">
        <v>45</v>
      </c>
      <c r="E40" s="23" t="n">
        <v>11</v>
      </c>
      <c r="F40" s="23"/>
      <c r="G40" s="23"/>
      <c r="H40" s="23"/>
      <c r="I40" s="23"/>
    </row>
    <row r="41" ht="16.5" customHeight="1">
      <c r="A41" s="28" t="n">
        <v>45528</v>
      </c>
      <c r="B41" s="23" t="n">
        <v>483</v>
      </c>
      <c r="C41" s="23" t="n">
        <v>183</v>
      </c>
      <c r="D41" s="23" t="n">
        <v>89</v>
      </c>
      <c r="E41" s="23" t="n">
        <v>23</v>
      </c>
      <c r="F41" s="23" t="n">
        <v>7</v>
      </c>
      <c r="G41" s="23" t="n">
        <v>2</v>
      </c>
      <c r="H41" s="23"/>
      <c r="I41" s="23"/>
    </row>
    <row r="42" ht="16.5" customHeight="1">
      <c r="A42" s="28" t="n">
        <v>45529</v>
      </c>
      <c r="B42" s="23" t="n">
        <v>430</v>
      </c>
      <c r="C42" s="23" t="n">
        <v>80</v>
      </c>
      <c r="D42" s="23" t="n">
        <v>69</v>
      </c>
      <c r="E42" s="23" t="n">
        <v>8</v>
      </c>
      <c r="F42" s="23"/>
      <c r="G42" s="23" t="n">
        <v>2</v>
      </c>
      <c r="H42" s="23"/>
      <c r="I42" s="23"/>
    </row>
    <row r="43" ht="16.5" customHeight="1">
      <c r="A43" s="28" t="n">
        <v>45530</v>
      </c>
      <c r="B43" s="23" t="n">
        <v>414</v>
      </c>
      <c r="C43" s="23" t="n">
        <v>84</v>
      </c>
      <c r="D43" s="23" t="n">
        <v>74</v>
      </c>
      <c r="E43" s="23" t="n">
        <v>21</v>
      </c>
      <c r="F43" s="23" t="n">
        <v>3</v>
      </c>
      <c r="G43" s="23" t="n">
        <v>4</v>
      </c>
      <c r="H43" s="23" t="n">
        <v>100</v>
      </c>
      <c r="I43" s="23" t="n">
        <v>77</v>
      </c>
    </row>
    <row r="44" ht="16.5" customHeight="1">
      <c r="A44" s="28" t="n">
        <v>45531</v>
      </c>
      <c r="B44" s="23" t="n">
        <v>439</v>
      </c>
      <c r="C44" s="23" t="n">
        <v>237</v>
      </c>
      <c r="D44" s="23" t="n">
        <v>156</v>
      </c>
      <c r="E44" s="23" t="n">
        <v>38</v>
      </c>
      <c r="F44" s="23"/>
      <c r="G44" s="23"/>
      <c r="H44" s="23"/>
      <c r="I44" s="23" t="n">
        <v>17</v>
      </c>
    </row>
    <row r="45" ht="16.5" customHeight="1">
      <c r="A45" s="28" t="n">
        <v>45532</v>
      </c>
      <c r="B45" s="23" t="n">
        <v>410</v>
      </c>
      <c r="C45" s="23" t="n">
        <v>87</v>
      </c>
      <c r="D45" s="23" t="n">
        <v>82</v>
      </c>
      <c r="E45" s="23" t="n">
        <v>23</v>
      </c>
      <c r="F45" s="23" t="n">
        <v>1</v>
      </c>
      <c r="G45" s="23"/>
      <c r="H45" s="23"/>
      <c r="I45" s="23"/>
    </row>
    <row r="46" ht="16.5" customHeight="1">
      <c r="A46" s="18" t="s">
        <v>608</v>
      </c>
      <c r="B46" s="18" t="n">
        <v>4004</v>
      </c>
      <c r="C46" s="18" t="n">
        <v>1073</v>
      </c>
      <c r="D46" s="18" t="n">
        <v>752</v>
      </c>
      <c r="E46" s="18" t="n">
        <v>372</v>
      </c>
      <c r="F46" s="18" t="n">
        <v>16</v>
      </c>
      <c r="G46" s="18" t="n">
        <v>18</v>
      </c>
      <c r="H46" s="18" t="n">
        <v>100</v>
      </c>
      <c r="I46" s="18" t="n">
        <v>94</v>
      </c>
    </row>
    <row r="49" s="69" customFormat="1" ht="45.75" customHeight="1">
      <c r="A49" s="85" t="s">
        <v>636</v>
      </c>
      <c r="B49" s="85" t="s">
        <v>637</v>
      </c>
      <c r="C49" s="85" t="s">
        <v>638</v>
      </c>
      <c r="D49" s="72"/>
      <c r="E49" s="72"/>
    </row>
    <row r="50" ht="16.5" customHeight="1">
      <c r="A50" s="23" t="n">
        <v>12505</v>
      </c>
      <c r="B50" s="23" t="n">
        <v>6834</v>
      </c>
      <c r="C50" s="25" t="n">
        <v>0.5465</v>
      </c>
      <c r="D50" s="17"/>
      <c r="E50" s="17"/>
    </row>
    <row r="51" ht="22.5" customHeight="1">
      <c r="A51" s="12" t="s">
        <v>639</v>
      </c>
      <c r="B51" s="11"/>
      <c r="C51" s="11"/>
      <c r="D51" s="11"/>
      <c r="E51" s="11"/>
    </row>
    <row r="52" ht="16.5" customHeight="1">
      <c r="A52" s="29" t="s">
        <v>640</v>
      </c>
      <c r="B52" s="29" t="s">
        <v>641</v>
      </c>
      <c r="C52" s="29" t="s">
        <v>642</v>
      </c>
      <c r="D52" s="29" t="s">
        <v>643</v>
      </c>
      <c r="E52" s="29" t="s">
        <v>644</v>
      </c>
    </row>
    <row r="53" ht="16.5" customHeight="1">
      <c r="A53" s="23" t="n">
        <v>5672</v>
      </c>
      <c r="B53" s="23" t="n">
        <v>7228</v>
      </c>
      <c r="C53" s="23" t="n">
        <v>1.27</v>
      </c>
      <c r="D53" s="23" t="n">
        <v>183686</v>
      </c>
      <c r="E53" s="23" t="n">
        <v>32.38</v>
      </c>
    </row>
    <row r="54" ht="22.5" customHeight="1">
      <c r="A54" s="12" t="s">
        <v>645</v>
      </c>
      <c r="B54" s="11"/>
      <c r="C54" s="11"/>
      <c r="D54" s="11"/>
      <c r="E54" s="11"/>
    </row>
    <row r="55" ht="16.5" customHeight="1">
      <c r="A55" s="29" t="s">
        <v>640</v>
      </c>
      <c r="B55" s="29" t="s">
        <v>641</v>
      </c>
      <c r="C55" s="29" t="s">
        <v>642</v>
      </c>
      <c r="D55" s="29" t="s">
        <v>643</v>
      </c>
      <c r="E55" s="29" t="s">
        <v>644</v>
      </c>
    </row>
    <row r="56" ht="16.5" customHeight="1">
      <c r="A56" s="23" t="n">
        <v>6834</v>
      </c>
      <c r="B56" s="23" t="n">
        <v>22492</v>
      </c>
      <c r="C56" s="23" t="n">
        <v>3.29</v>
      </c>
      <c r="D56" s="23" t="n">
        <v>764106</v>
      </c>
      <c r="E56" s="23" t="n">
        <v>111.81</v>
      </c>
    </row>
    <row r="57" ht="16.5" customHeight="1">
      <c r="A57" s="23" t="s">
        <v>646</v>
      </c>
      <c r="B57" s="23"/>
      <c r="C57" s="21" t="n">
        <v>2.02</v>
      </c>
      <c r="D57" s="23"/>
      <c r="E57" s="21" t="n">
        <v>79.42</v>
      </c>
    </row>
    <row r="58" ht="16.5" customHeight="1">
      <c r="A58" s="23" t="s">
        <v>647</v>
      </c>
      <c r="B58" s="23"/>
      <c r="C58" s="83" t="n">
        <v>1.5827</v>
      </c>
      <c r="D58" s="23"/>
      <c r="E58" s="84"/>
    </row>
  </sheetData>
  <mergeCells count="14">
    <mergeCell ref="B6:C6"/>
    <mergeCell ref="D6:E6"/>
    <mergeCell ref="F6:G6"/>
    <mergeCell ref="H6:I6"/>
    <mergeCell ref="B20:C20"/>
    <mergeCell ref="D20:E20"/>
    <mergeCell ref="F20:G20"/>
    <mergeCell ref="H20:I20"/>
    <mergeCell ref="B34:C34"/>
    <mergeCell ref="D34:E34"/>
    <mergeCell ref="F34:G34"/>
    <mergeCell ref="H34:I34"/>
    <mergeCell ref="A51:E51"/>
    <mergeCell ref="A54:E54"/>
  </mergeCells>
  <phoneticPr fontId="1"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81.75" customHeight="1">
      <c r="A1" s="3" t="s">
        <v>323</v>
      </c>
    </row>
    <row r="9" ht="60" customHeight="1">
      <c r="A9" s="4">
        <v/>
      </c>
    </row>
  </sheetData>
  <phoneticPr fontId="1" type="noConversion"/>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149.25" customHeight="1">
      <c r="A1" s="3" t="s">
        <v>321</v>
      </c>
    </row>
    <row r="5" ht="22.5" customHeight="1">
      <c r="A5" s="12" t="s">
        <v>648</v>
      </c>
      <c r="B5" s="11"/>
      <c r="C5" s="11"/>
      <c r="D5" s="11"/>
      <c r="E5" s="11"/>
      <c r="F5" s="11"/>
      <c r="G5" s="11"/>
    </row>
    <row r="6" ht="16.5" customHeight="1">
      <c r="A6" s="29" t="s">
        <v>379</v>
      </c>
      <c r="B6" s="29" t="s">
        <v>643</v>
      </c>
      <c r="C6" s="29" t="s">
        <v>635</v>
      </c>
      <c r="D6" s="29" t="s">
        <v>649</v>
      </c>
      <c r="E6" s="29" t="s">
        <v>650</v>
      </c>
      <c r="F6" s="29" t="s">
        <v>617</v>
      </c>
      <c r="G6" s="29" t="s">
        <v>651</v>
      </c>
    </row>
    <row r="7" ht="16.5" customHeight="1">
      <c r="A7" s="28" t="n">
        <v>45527</v>
      </c>
      <c r="B7" s="23" t="n">
        <v>49505</v>
      </c>
      <c r="C7" s="23" t="n">
        <v>329.5</v>
      </c>
      <c r="D7" s="24" t="n">
        <v>0.0067</v>
      </c>
      <c r="E7" s="23" t="n">
        <v>1346</v>
      </c>
      <c r="F7" s="23" t="n">
        <v>796</v>
      </c>
      <c r="G7" s="24" t="n">
        <v>0.5914</v>
      </c>
    </row>
    <row r="8" ht="16.5" customHeight="1">
      <c r="A8" s="28" t="n">
        <v>45528</v>
      </c>
      <c r="B8" s="23" t="n">
        <v>59521</v>
      </c>
      <c r="C8" s="23" t="n">
        <v>480.1</v>
      </c>
      <c r="D8" s="24" t="n">
        <v>0.0081</v>
      </c>
      <c r="E8" s="23" t="n">
        <v>1543</v>
      </c>
      <c r="F8" s="23" t="n">
        <v>918</v>
      </c>
      <c r="G8" s="24" t="n">
        <v>0.5949</v>
      </c>
    </row>
    <row r="9" ht="16.5" customHeight="1">
      <c r="A9" s="28" t="n">
        <v>45529</v>
      </c>
      <c r="B9" s="23" t="n">
        <v>45492</v>
      </c>
      <c r="C9" s="23" t="n">
        <v>288.2</v>
      </c>
      <c r="D9" s="24" t="n">
        <v>0.0063</v>
      </c>
      <c r="E9" s="23" t="n">
        <v>1438</v>
      </c>
      <c r="F9" s="23" t="n">
        <v>886</v>
      </c>
      <c r="G9" s="24" t="n">
        <v>0.6161</v>
      </c>
    </row>
    <row r="10" ht="16.5" customHeight="1">
      <c r="A10" s="28" t="n">
        <v>45530</v>
      </c>
      <c r="B10" s="23" t="n">
        <v>52441</v>
      </c>
      <c r="C10" s="23" t="n">
        <v>326.5</v>
      </c>
      <c r="D10" s="24" t="n">
        <v>0.0062</v>
      </c>
      <c r="E10" s="23" t="n">
        <v>1481</v>
      </c>
      <c r="F10" s="23" t="n">
        <v>910</v>
      </c>
      <c r="G10" s="24" t="n">
        <v>0.6144</v>
      </c>
    </row>
    <row r="11" ht="16.5" customHeight="1">
      <c r="A11" s="28" t="n">
        <v>45531</v>
      </c>
      <c r="B11" s="23" t="n">
        <v>43903</v>
      </c>
      <c r="C11" s="23" t="n">
        <v>302.4</v>
      </c>
      <c r="D11" s="24" t="n">
        <v>0.0069</v>
      </c>
      <c r="E11" s="23" t="n">
        <v>1318</v>
      </c>
      <c r="F11" s="23" t="n">
        <v>833</v>
      </c>
      <c r="G11" s="24" t="n">
        <v>0.632</v>
      </c>
    </row>
    <row r="12" ht="16.5" customHeight="1">
      <c r="A12" s="28" t="n">
        <v>45532</v>
      </c>
      <c r="B12" s="23" t="n">
        <v>41483</v>
      </c>
      <c r="C12" s="23" t="n">
        <v>277.6</v>
      </c>
      <c r="D12" s="24" t="n">
        <v>0.0067</v>
      </c>
      <c r="E12" s="23" t="n">
        <v>1189</v>
      </c>
      <c r="F12" s="23" t="n">
        <v>768</v>
      </c>
      <c r="G12" s="24" t="n">
        <v>0.6459</v>
      </c>
    </row>
    <row r="13" ht="16.5" customHeight="1">
      <c r="A13" s="18" t="s">
        <v>608</v>
      </c>
      <c r="B13" s="18" t="n">
        <v>292345</v>
      </c>
      <c r="C13" s="18" t="n">
        <v>2004.3</v>
      </c>
      <c r="D13" s="86" t="n">
        <v>0.0069</v>
      </c>
      <c r="E13" s="18" t="n">
        <v>8315</v>
      </c>
      <c r="F13" s="18" t="n">
        <v>5111</v>
      </c>
      <c r="G13" s="86" t="n">
        <v>0.6147</v>
      </c>
    </row>
    <row r="17" ht="16.5" customHeight="1">
      <c r="A17" s="29" t="s">
        <v>652</v>
      </c>
      <c r="B17" s="29" t="s">
        <v>464</v>
      </c>
      <c r="C17" s="11"/>
      <c r="D17" s="11"/>
      <c r="E17" s="29" t="s">
        <v>653</v>
      </c>
      <c r="F17" s="11"/>
      <c r="G17" s="11"/>
      <c r="H17" s="29" t="s">
        <v>474</v>
      </c>
      <c r="I17" s="11"/>
      <c r="J17" s="11"/>
    </row>
    <row r="18" ht="16.5" customHeight="1">
      <c r="A18" s="29" t="s">
        <v>379</v>
      </c>
      <c r="B18" s="29" t="s">
        <v>654</v>
      </c>
      <c r="C18" s="29" t="s">
        <v>655</v>
      </c>
      <c r="D18" s="29" t="s">
        <v>651</v>
      </c>
      <c r="E18" s="29" t="s">
        <v>654</v>
      </c>
      <c r="F18" s="29" t="s">
        <v>655</v>
      </c>
      <c r="G18" s="29" t="s">
        <v>651</v>
      </c>
      <c r="H18" s="29" t="s">
        <v>654</v>
      </c>
      <c r="I18" s="29" t="s">
        <v>655</v>
      </c>
      <c r="J18" s="29" t="s">
        <v>651</v>
      </c>
    </row>
    <row r="19" ht="16.5" customHeight="1">
      <c r="A19" s="28" t="n">
        <v>45530</v>
      </c>
      <c r="B19" s="23" t="n">
        <v>515</v>
      </c>
      <c r="C19" s="23" t="n">
        <v>138</v>
      </c>
      <c r="D19" s="24" t="n">
        <v>0.268</v>
      </c>
      <c r="E19" s="23" t="n">
        <v>464</v>
      </c>
      <c r="F19" s="23" t="n">
        <v>69</v>
      </c>
      <c r="G19" s="24" t="n">
        <v>0.1487</v>
      </c>
      <c r="H19" s="23" t="n">
        <v>229</v>
      </c>
      <c r="I19" s="23" t="n">
        <v>25</v>
      </c>
      <c r="J19" s="24" t="n">
        <v>0.1092</v>
      </c>
    </row>
    <row r="20" ht="16.5" customHeight="1">
      <c r="A20" s="28" t="n">
        <v>45531</v>
      </c>
      <c r="B20" s="23" t="n">
        <v>494</v>
      </c>
      <c r="C20" s="23" t="n">
        <v>125</v>
      </c>
      <c r="D20" s="24" t="n">
        <v>0.253</v>
      </c>
      <c r="E20" s="23" t="n">
        <v>443</v>
      </c>
      <c r="F20" s="23" t="n">
        <v>73</v>
      </c>
      <c r="G20" s="24" t="n">
        <v>0.1648</v>
      </c>
      <c r="H20" s="23" t="n">
        <v>238</v>
      </c>
      <c r="I20" s="23" t="n">
        <v>31</v>
      </c>
      <c r="J20" s="24" t="n">
        <v>0.1303</v>
      </c>
    </row>
    <row r="21" ht="16.5" customHeight="1">
      <c r="A21" s="28" t="n">
        <v>45532</v>
      </c>
      <c r="B21" s="23" t="n">
        <v>447</v>
      </c>
      <c r="C21" s="23" t="n">
        <v>136</v>
      </c>
      <c r="D21" s="24" t="n">
        <v>0.3043</v>
      </c>
      <c r="E21" s="23" t="n">
        <v>407</v>
      </c>
      <c r="F21" s="23" t="n">
        <v>50</v>
      </c>
      <c r="G21" s="24" t="n">
        <v>0.1229</v>
      </c>
      <c r="H21" s="23" t="n">
        <v>226</v>
      </c>
      <c r="I21" s="23" t="n">
        <v>34</v>
      </c>
      <c r="J21" s="24" t="n">
        <v>0.1504</v>
      </c>
    </row>
    <row r="22" ht="16.5" customHeight="1">
      <c r="A22" s="18" t="s">
        <v>608</v>
      </c>
      <c r="B22" s="18" t="n">
        <v>1456</v>
      </c>
      <c r="C22" s="18" t="n">
        <v>399</v>
      </c>
      <c r="D22" s="86" t="n">
        <v>0.274</v>
      </c>
      <c r="E22" s="18" t="n">
        <v>1314</v>
      </c>
      <c r="F22" s="18" t="n">
        <v>192</v>
      </c>
      <c r="G22" s="86" t="n">
        <v>0.1461</v>
      </c>
      <c r="H22" s="18" t="n">
        <v>693</v>
      </c>
      <c r="I22" s="18" t="n">
        <v>90</v>
      </c>
      <c r="J22" s="86" t="n">
        <v>0.1299</v>
      </c>
    </row>
    <row r="23" ht="16.5" customHeight="1">
      <c r="A23" s="17"/>
      <c r="B23" s="17"/>
      <c r="C23" s="17"/>
      <c r="D23" s="17"/>
      <c r="E23" s="17"/>
      <c r="F23" s="17"/>
      <c r="G23" s="17"/>
      <c r="H23" s="17"/>
      <c r="I23" s="17"/>
      <c r="J23" s="17"/>
    </row>
    <row r="24" ht="16.5" customHeight="1">
      <c r="A24" s="29" t="s">
        <v>656</v>
      </c>
      <c r="B24" s="29" t="s">
        <v>464</v>
      </c>
      <c r="C24" s="11"/>
      <c r="D24" s="11"/>
      <c r="E24" s="29" t="s">
        <v>653</v>
      </c>
      <c r="F24" s="11"/>
      <c r="G24" s="11"/>
      <c r="H24" s="29" t="s">
        <v>474</v>
      </c>
      <c r="I24" s="11"/>
      <c r="J24" s="11"/>
    </row>
    <row r="25" ht="16.5" customHeight="1">
      <c r="A25" s="29" t="s">
        <v>379</v>
      </c>
      <c r="B25" s="29" t="s">
        <v>654</v>
      </c>
      <c r="C25" s="29" t="s">
        <v>655</v>
      </c>
      <c r="D25" s="29" t="s">
        <v>651</v>
      </c>
      <c r="E25" s="29" t="s">
        <v>654</v>
      </c>
      <c r="F25" s="29" t="s">
        <v>655</v>
      </c>
      <c r="G25" s="29" t="s">
        <v>651</v>
      </c>
      <c r="H25" s="29" t="s">
        <v>654</v>
      </c>
      <c r="I25" s="29" t="s">
        <v>655</v>
      </c>
      <c r="J25" s="29" t="s">
        <v>651</v>
      </c>
    </row>
    <row r="26" ht="16.5" customHeight="1">
      <c r="A26" s="28" t="n">
        <v>45530</v>
      </c>
      <c r="B26" s="23" t="n">
        <v>2543</v>
      </c>
      <c r="C26" s="23" t="n">
        <v>1187</v>
      </c>
      <c r="D26" s="24" t="n">
        <v>0.4668</v>
      </c>
      <c r="E26" s="23" t="n">
        <v>1554</v>
      </c>
      <c r="F26" s="23" t="n">
        <v>752</v>
      </c>
      <c r="G26" s="24" t="n">
        <v>0.4839</v>
      </c>
      <c r="H26" s="23" t="n">
        <v>1691</v>
      </c>
      <c r="I26" s="23" t="n">
        <v>768</v>
      </c>
      <c r="J26" s="24" t="n">
        <v>0.4542</v>
      </c>
    </row>
    <row r="27" ht="16.5" customHeight="1">
      <c r="A27" s="28" t="n">
        <v>45531</v>
      </c>
      <c r="B27" s="23" t="n">
        <v>2513</v>
      </c>
      <c r="C27" s="23" t="n">
        <v>1224</v>
      </c>
      <c r="D27" s="24" t="n">
        <v>0.4871</v>
      </c>
      <c r="E27" s="23" t="n">
        <v>1563</v>
      </c>
      <c r="F27" s="23" t="n">
        <v>789</v>
      </c>
      <c r="G27" s="24" t="n">
        <v>0.5048</v>
      </c>
      <c r="H27" s="23" t="n">
        <v>1752</v>
      </c>
      <c r="I27" s="23" t="n">
        <v>818</v>
      </c>
      <c r="J27" s="24" t="n">
        <v>0.4669</v>
      </c>
    </row>
    <row r="28" ht="16.5" customHeight="1">
      <c r="A28" s="28" t="n">
        <v>45532</v>
      </c>
      <c r="B28" s="23" t="n">
        <v>2404</v>
      </c>
      <c r="C28" s="23" t="n">
        <v>1232</v>
      </c>
      <c r="D28" s="24" t="n">
        <v>0.5125</v>
      </c>
      <c r="E28" s="23" t="n">
        <v>1507</v>
      </c>
      <c r="F28" s="23" t="n">
        <v>773</v>
      </c>
      <c r="G28" s="24" t="n">
        <v>0.5129</v>
      </c>
      <c r="H28" s="23" t="n">
        <v>1643</v>
      </c>
      <c r="I28" s="23" t="n">
        <v>801</v>
      </c>
      <c r="J28" s="24" t="n">
        <v>0.4875</v>
      </c>
    </row>
    <row r="29" ht="16.5" customHeight="1">
      <c r="A29" s="18" t="s">
        <v>608</v>
      </c>
      <c r="B29" s="18" t="n">
        <v>7460</v>
      </c>
      <c r="C29" s="18" t="n">
        <v>3643</v>
      </c>
      <c r="D29" s="86" t="n">
        <v>0.4883</v>
      </c>
      <c r="E29" s="18" t="n">
        <v>4624</v>
      </c>
      <c r="F29" s="18" t="n">
        <v>2314</v>
      </c>
      <c r="G29" s="86" t="n">
        <v>0.5004</v>
      </c>
      <c r="H29" s="18" t="n">
        <v>5086</v>
      </c>
      <c r="I29" s="18" t="n">
        <v>2387</v>
      </c>
      <c r="J29" s="86" t="n">
        <v>0.4693</v>
      </c>
    </row>
    <row r="32" ht="22.5" customHeight="1">
      <c r="A32" s="12" t="s">
        <v>657</v>
      </c>
      <c r="B32" s="11"/>
      <c r="C32" s="11"/>
      <c r="D32" s="11"/>
    </row>
    <row r="33" ht="16.5" customHeight="1">
      <c r="A33" s="29" t="s">
        <v>379</v>
      </c>
      <c r="B33" s="29" t="s">
        <v>453</v>
      </c>
      <c r="C33" s="29" t="s">
        <v>467</v>
      </c>
      <c r="D33" s="29" t="s">
        <v>464</v>
      </c>
    </row>
    <row r="34" ht="16.5" customHeight="1">
      <c r="A34" s="28" t="n">
        <v>45510</v>
      </c>
      <c r="B34" s="23" t="n">
        <v>300</v>
      </c>
      <c r="C34" s="23" t="n">
        <v>66</v>
      </c>
      <c r="D34" s="23" t="n">
        <v>78</v>
      </c>
    </row>
    <row r="35" ht="16.5" customHeight="1">
      <c r="A35" s="28" t="n">
        <v>45511</v>
      </c>
      <c r="B35" s="23" t="n">
        <v>985</v>
      </c>
      <c r="C35" s="23" t="n">
        <v>70</v>
      </c>
      <c r="D35" s="23" t="n">
        <v>68</v>
      </c>
    </row>
    <row r="36" ht="16.5" customHeight="1">
      <c r="A36" s="28" t="n">
        <v>45512</v>
      </c>
      <c r="B36" s="23" t="n">
        <v>121</v>
      </c>
      <c r="C36" s="23" t="n">
        <v>71</v>
      </c>
      <c r="D36" s="23" t="n">
        <v>71</v>
      </c>
    </row>
    <row r="37" ht="16.5" customHeight="1">
      <c r="A37" s="28" t="n">
        <v>45513</v>
      </c>
      <c r="B37" s="23" t="n">
        <v>409</v>
      </c>
      <c r="C37" s="23" t="n">
        <v>85</v>
      </c>
      <c r="D37" s="23" t="n">
        <v>67</v>
      </c>
    </row>
    <row r="38" ht="16.5" customHeight="1">
      <c r="A38" s="28" t="n">
        <v>45514</v>
      </c>
      <c r="B38" s="23" t="n">
        <v>119</v>
      </c>
      <c r="C38" s="23" t="n">
        <v>77</v>
      </c>
      <c r="D38" s="23" t="n">
        <v>75</v>
      </c>
    </row>
    <row r="39" ht="16.5" customHeight="1">
      <c r="A39" s="28" t="n">
        <v>45515</v>
      </c>
      <c r="B39" s="23" t="n">
        <v>100</v>
      </c>
      <c r="C39" s="23" t="n">
        <v>86</v>
      </c>
      <c r="D39" s="23" t="n">
        <v>112</v>
      </c>
    </row>
    <row r="40" ht="16.5" customHeight="1">
      <c r="A40" s="28" t="n">
        <v>45516</v>
      </c>
      <c r="B40" s="23" t="n">
        <v>696</v>
      </c>
      <c r="C40" s="23" t="n">
        <v>64</v>
      </c>
      <c r="D40" s="23" t="n">
        <v>97</v>
      </c>
    </row>
    <row r="41" ht="16.5" customHeight="1">
      <c r="A41" s="28" t="n">
        <v>45517</v>
      </c>
      <c r="B41" s="23" t="n">
        <v>110</v>
      </c>
      <c r="C41" s="23" t="n">
        <v>56</v>
      </c>
      <c r="D41" s="23" t="n">
        <v>56</v>
      </c>
    </row>
    <row r="42" ht="16.5" customHeight="1">
      <c r="A42" s="28" t="n">
        <v>45518</v>
      </c>
      <c r="B42" s="23" t="n">
        <v>647</v>
      </c>
      <c r="C42" s="23" t="n">
        <v>54</v>
      </c>
      <c r="D42" s="23" t="n">
        <v>57</v>
      </c>
    </row>
    <row r="43" ht="16.5" customHeight="1">
      <c r="A43" s="28" t="n">
        <v>45519</v>
      </c>
      <c r="B43" s="23" t="n">
        <v>539</v>
      </c>
      <c r="C43" s="23" t="n">
        <v>59</v>
      </c>
      <c r="D43" s="23" t="n">
        <v>60</v>
      </c>
    </row>
    <row r="44" ht="16.5" customHeight="1">
      <c r="A44" s="28" t="n">
        <v>45520</v>
      </c>
      <c r="B44" s="23" t="n">
        <v>557</v>
      </c>
      <c r="C44" s="23" t="n">
        <v>47</v>
      </c>
      <c r="D44" s="23" t="n">
        <v>57</v>
      </c>
    </row>
    <row r="45" ht="16.5" customHeight="1">
      <c r="A45" s="28" t="n">
        <v>45521</v>
      </c>
      <c r="B45" s="23" t="n">
        <v>446</v>
      </c>
      <c r="C45" s="23" t="n">
        <v>50</v>
      </c>
      <c r="D45" s="23" t="n">
        <v>58</v>
      </c>
    </row>
    <row r="46" ht="16.5" customHeight="1">
      <c r="A46" s="28" t="n">
        <v>45522</v>
      </c>
      <c r="B46" s="23" t="n">
        <v>327</v>
      </c>
      <c r="C46" s="23" t="n">
        <v>45</v>
      </c>
      <c r="D46" s="23" t="n">
        <v>65</v>
      </c>
    </row>
    <row r="47" ht="16.5" customHeight="1">
      <c r="A47" s="28" t="n">
        <v>45523</v>
      </c>
      <c r="B47" s="23" t="n">
        <v>308</v>
      </c>
      <c r="C47" s="23" t="n">
        <v>44</v>
      </c>
      <c r="D47" s="23" t="n">
        <v>64</v>
      </c>
    </row>
    <row r="48" ht="16.5" customHeight="1">
      <c r="A48" s="28" t="n">
        <v>45524</v>
      </c>
      <c r="B48" s="23" t="n">
        <v>204</v>
      </c>
      <c r="C48" s="23" t="n">
        <v>45</v>
      </c>
      <c r="D48" s="23" t="n">
        <v>61</v>
      </c>
    </row>
    <row r="49" ht="16.5" customHeight="1">
      <c r="A49" s="28" t="n">
        <v>45525</v>
      </c>
      <c r="B49" s="23" t="n">
        <v>119</v>
      </c>
      <c r="C49" s="23" t="n">
        <v>47</v>
      </c>
      <c r="D49" s="23" t="n">
        <v>57</v>
      </c>
    </row>
    <row r="50" ht="16.5" customHeight="1">
      <c r="A50" s="28" t="n">
        <v>45526</v>
      </c>
      <c r="B50" s="23" t="n">
        <v>89</v>
      </c>
      <c r="C50" s="23" t="n">
        <v>44</v>
      </c>
      <c r="D50" s="23" t="n">
        <v>61</v>
      </c>
    </row>
    <row r="51" ht="16.5" customHeight="1">
      <c r="A51" s="28" t="n">
        <v>45527</v>
      </c>
      <c r="B51" s="23" t="n">
        <v>104</v>
      </c>
      <c r="C51" s="23" t="n">
        <v>49</v>
      </c>
      <c r="D51" s="23" t="n">
        <v>59</v>
      </c>
    </row>
    <row r="52" ht="16.5" customHeight="1">
      <c r="A52" s="28" t="n">
        <v>45528</v>
      </c>
      <c r="B52" s="23" t="n">
        <v>105</v>
      </c>
      <c r="C52" s="23" t="n">
        <v>45</v>
      </c>
      <c r="D52" s="23" t="n">
        <v>66</v>
      </c>
    </row>
    <row r="53" ht="16.5" customHeight="1">
      <c r="A53" s="28" t="n">
        <v>45529</v>
      </c>
      <c r="B53" s="23" t="n">
        <v>88</v>
      </c>
      <c r="C53" s="23" t="n">
        <v>41</v>
      </c>
      <c r="D53" s="23" t="n">
        <v>62</v>
      </c>
    </row>
    <row r="54" ht="16.5" customHeight="1">
      <c r="A54" s="28" t="n">
        <v>45530</v>
      </c>
      <c r="B54" s="23" t="n">
        <v>82</v>
      </c>
      <c r="C54" s="23" t="n">
        <v>42</v>
      </c>
      <c r="D54" s="23" t="n">
        <v>63</v>
      </c>
    </row>
    <row r="55" ht="16.5" customHeight="1">
      <c r="A55" s="28" t="n">
        <v>45531</v>
      </c>
      <c r="B55" s="23" t="n">
        <v>80</v>
      </c>
      <c r="C55" s="23" t="n">
        <v>42</v>
      </c>
      <c r="D55" s="23" t="n">
        <v>58</v>
      </c>
    </row>
  </sheetData>
  <mergeCells count="8">
    <mergeCell ref="A5:G5"/>
    <mergeCell ref="B17:D17"/>
    <mergeCell ref="E17:G17"/>
    <mergeCell ref="H17:J17"/>
    <mergeCell ref="B24:D24"/>
    <mergeCell ref="E24:G24"/>
    <mergeCell ref="H24:J24"/>
    <mergeCell ref="A32:D32"/>
  </mergeCells>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26.25" customHeight="1">
      <c r="A1" s="132" t="s">
        <v>378</v>
      </c>
      <c r="B1" s="11"/>
      <c r="C1" s="11"/>
      <c r="D1" s="11"/>
      <c r="E1" s="11"/>
      <c r="F1" s="11"/>
      <c r="G1" s="11"/>
      <c r="H1" s="11"/>
      <c r="I1" s="11"/>
      <c r="J1" s="11"/>
      <c r="K1" s="11"/>
      <c r="L1" s="11"/>
      <c r="M1" s="11"/>
      <c r="N1" s="11"/>
      <c r="O1" s="11"/>
      <c r="P1" s="17"/>
      <c r="R1" s="132" t="s">
        <v>378</v>
      </c>
      <c r="S1" s="11"/>
      <c r="T1" s="11"/>
      <c r="U1" s="11"/>
      <c r="V1" s="11"/>
      <c r="W1" s="11"/>
      <c r="X1" s="11"/>
      <c r="Y1" s="11"/>
      <c r="Z1" s="11"/>
      <c r="AA1" s="11"/>
      <c r="AB1" s="11"/>
      <c r="AC1" s="11"/>
    </row>
    <row r="2" ht="27.75" customHeight="1">
      <c r="A2" s="201" t="s">
        <v>379</v>
      </c>
      <c r="B2" s="201" t="s">
        <v>380</v>
      </c>
      <c r="C2" s="201" t="s">
        <v>381</v>
      </c>
      <c r="D2" s="201" t="s">
        <v>382</v>
      </c>
      <c r="E2" s="201" t="s">
        <v>383</v>
      </c>
      <c r="F2" s="201" t="s">
        <v>384</v>
      </c>
      <c r="G2" s="201" t="s">
        <v>385</v>
      </c>
      <c r="H2" s="201" t="s">
        <v>386</v>
      </c>
      <c r="I2" s="201" t="s">
        <v>387</v>
      </c>
      <c r="J2" s="201" t="s">
        <v>388</v>
      </c>
      <c r="K2" s="10" t="s">
        <v>389</v>
      </c>
      <c r="L2" s="201" t="s">
        <v>390</v>
      </c>
      <c r="M2" s="201" t="s">
        <v>391</v>
      </c>
      <c r="N2" s="201" t="s">
        <v>392</v>
      </c>
      <c r="O2" s="201" t="s">
        <v>393</v>
      </c>
      <c r="P2" s="201" t="s">
        <v>394</v>
      </c>
      <c r="R2" s="201" t="s">
        <v>379</v>
      </c>
      <c r="S2" s="201" t="s">
        <v>380</v>
      </c>
      <c r="T2" s="201" t="s">
        <v>387</v>
      </c>
      <c r="U2" s="201" t="s">
        <v>395</v>
      </c>
      <c r="V2" s="201" t="s">
        <v>396</v>
      </c>
      <c r="W2" s="201" t="s">
        <v>397</v>
      </c>
      <c r="X2" s="201" t="s">
        <v>398</v>
      </c>
      <c r="Y2" s="201" t="s">
        <v>390</v>
      </c>
      <c r="Z2" s="201" t="s">
        <v>391</v>
      </c>
      <c r="AA2" s="201" t="s">
        <v>392</v>
      </c>
      <c r="AB2" s="201" t="s">
        <v>393</v>
      </c>
      <c r="AC2" s="201" t="s">
        <v>394</v>
      </c>
    </row>
    <row r="3" ht="16.5" customHeight="1">
      <c r="A3" s="202" t="n">
        <v>45615</v>
      </c>
      <c r="B3" s="203" t="n">
        <v>45164</v>
      </c>
      <c r="C3" s="203" t="n">
        <v>15950</v>
      </c>
      <c r="D3" s="204" t="n">
        <v>0.3532</v>
      </c>
      <c r="E3" s="203" t="n">
        <v>1563</v>
      </c>
      <c r="F3" s="204" t="n">
        <v>0.098</v>
      </c>
      <c r="G3" s="203" t="n">
        <v>856</v>
      </c>
      <c r="H3" s="204" t="n">
        <v>0.5477</v>
      </c>
      <c r="I3" s="203" t="n">
        <v>398</v>
      </c>
      <c r="J3" s="204" t="n">
        <v>0.465</v>
      </c>
      <c r="K3" s="14" t="n">
        <v>0.025</v>
      </c>
      <c r="L3" s="203" t="n">
        <v>34</v>
      </c>
      <c r="M3" s="204" t="n">
        <v>0.0854</v>
      </c>
      <c r="N3" s="203" t="n">
        <v>900</v>
      </c>
      <c r="O3" s="203" t="n">
        <v>2.26</v>
      </c>
      <c r="P3" s="203" t="n">
        <v>26.47</v>
      </c>
      <c r="R3" s="202" t="n">
        <v>45615</v>
      </c>
      <c r="S3" s="203" t="n">
        <v>45164</v>
      </c>
      <c r="T3" s="203" t="n">
        <v>398</v>
      </c>
      <c r="U3" s="204" t="n">
        <v>0.0088</v>
      </c>
      <c r="V3" s="203" t="n">
        <v>183</v>
      </c>
      <c r="W3" s="204" t="n">
        <v>0.4598</v>
      </c>
      <c r="X3" s="204" t="n">
        <v>0.0041</v>
      </c>
      <c r="Y3" s="203" t="n">
        <v>34</v>
      </c>
      <c r="Z3" s="204" t="n">
        <v>0.1858</v>
      </c>
      <c r="AA3" s="203" t="n">
        <v>900</v>
      </c>
      <c r="AB3" s="203" t="n">
        <v>4.92</v>
      </c>
      <c r="AC3" s="203" t="n">
        <v>26.47</v>
      </c>
    </row>
    <row r="4" ht="16.5" customHeight="1">
      <c r="A4" s="202" t="n">
        <v>45616</v>
      </c>
      <c r="B4" s="203" t="n">
        <v>45582</v>
      </c>
      <c r="C4" s="203" t="n">
        <v>13842</v>
      </c>
      <c r="D4" s="204" t="n">
        <v>0.3037</v>
      </c>
      <c r="E4" s="203" t="n">
        <v>1220</v>
      </c>
      <c r="F4" s="204" t="n">
        <v>0.0881</v>
      </c>
      <c r="G4" s="203" t="n">
        <v>637</v>
      </c>
      <c r="H4" s="204" t="n">
        <v>0.5221</v>
      </c>
      <c r="I4" s="203" t="n">
        <v>377</v>
      </c>
      <c r="J4" s="204" t="n">
        <v>0.5918</v>
      </c>
      <c r="K4" s="14" t="n">
        <v>0.0272</v>
      </c>
      <c r="L4" s="203" t="n">
        <v>37</v>
      </c>
      <c r="M4" s="204" t="n">
        <v>0.0981</v>
      </c>
      <c r="N4" s="203" t="n">
        <v>1000</v>
      </c>
      <c r="O4" s="203" t="n">
        <v>2.65</v>
      </c>
      <c r="P4" s="203" t="n">
        <v>27.03</v>
      </c>
      <c r="R4" s="202" t="n">
        <v>45616</v>
      </c>
      <c r="S4" s="203" t="n">
        <v>45582</v>
      </c>
      <c r="T4" s="203" t="n">
        <v>377</v>
      </c>
      <c r="U4" s="204" t="n">
        <v>0.0083</v>
      </c>
      <c r="V4" s="203" t="n">
        <v>216</v>
      </c>
      <c r="W4" s="204" t="n">
        <v>0.5729</v>
      </c>
      <c r="X4" s="204" t="n">
        <v>0.0047</v>
      </c>
      <c r="Y4" s="203" t="n">
        <v>37</v>
      </c>
      <c r="Z4" s="204" t="n">
        <v>0.1713</v>
      </c>
      <c r="AA4" s="203" t="n">
        <v>1000</v>
      </c>
      <c r="AB4" s="203" t="n">
        <v>4.63</v>
      </c>
      <c r="AC4" s="203" t="n">
        <v>27.03</v>
      </c>
    </row>
    <row r="5" ht="16.5" customHeight="1">
      <c r="A5" s="202" t="n">
        <v>45617</v>
      </c>
      <c r="B5" s="203" t="n">
        <v>43122</v>
      </c>
      <c r="C5" s="203" t="n">
        <v>10639</v>
      </c>
      <c r="D5" s="204" t="n">
        <v>0.2467</v>
      </c>
      <c r="E5" s="203" t="n">
        <v>786</v>
      </c>
      <c r="F5" s="204" t="n">
        <v>0.0739</v>
      </c>
      <c r="G5" s="203" t="n">
        <v>404</v>
      </c>
      <c r="H5" s="204" t="n">
        <v>0.514</v>
      </c>
      <c r="I5" s="203" t="n">
        <v>208</v>
      </c>
      <c r="J5" s="204" t="n">
        <v>0.5149</v>
      </c>
      <c r="K5" s="14" t="n">
        <v>0.0196</v>
      </c>
      <c r="L5" s="203" t="n">
        <v>13</v>
      </c>
      <c r="M5" s="204" t="n">
        <v>0.0625</v>
      </c>
      <c r="N5" s="203" t="n">
        <v>360</v>
      </c>
      <c r="O5" s="203" t="n">
        <v>1.73</v>
      </c>
      <c r="P5" s="203" t="n">
        <v>27.69</v>
      </c>
      <c r="R5" s="202" t="n">
        <v>45617</v>
      </c>
      <c r="S5" s="203" t="n">
        <v>43122</v>
      </c>
      <c r="T5" s="203" t="n">
        <v>208</v>
      </c>
      <c r="U5" s="204" t="n">
        <v>0.0048</v>
      </c>
      <c r="V5" s="203" t="n">
        <v>120</v>
      </c>
      <c r="W5" s="204" t="n">
        <v>0.5769</v>
      </c>
      <c r="X5" s="204" t="n">
        <v>0.0028</v>
      </c>
      <c r="Y5" s="203" t="n">
        <v>13</v>
      </c>
      <c r="Z5" s="204" t="n">
        <v>0.1083</v>
      </c>
      <c r="AA5" s="203" t="n">
        <v>360</v>
      </c>
      <c r="AB5" s="203" t="n">
        <v>3</v>
      </c>
      <c r="AC5" s="203" t="n">
        <v>27.69</v>
      </c>
    </row>
    <row r="6" ht="26.25" customHeight="1">
      <c r="A6" s="17"/>
      <c r="B6" s="17"/>
      <c r="C6" s="17"/>
      <c r="D6" s="17"/>
      <c r="E6" s="17"/>
      <c r="F6" s="17"/>
      <c r="G6" s="17"/>
      <c r="H6" s="17"/>
      <c r="I6" s="17"/>
      <c r="J6" s="17"/>
      <c r="K6" s="17"/>
      <c r="L6" s="17"/>
      <c r="M6" s="17"/>
      <c r="N6" s="17"/>
      <c r="O6" s="17"/>
      <c r="P6" s="17"/>
      <c r="R6" s="132" t="s">
        <v>399</v>
      </c>
      <c r="S6" s="11"/>
      <c r="T6" s="11"/>
      <c r="U6" s="11"/>
      <c r="V6" s="11"/>
      <c r="W6" s="11"/>
      <c r="X6" s="11"/>
      <c r="Y6" s="11"/>
      <c r="Z6" s="11"/>
      <c r="AA6" s="11"/>
      <c r="AB6" s="11"/>
      <c r="AC6" s="11"/>
    </row>
    <row r="7" ht="54.75" customHeight="1">
      <c r="A7" s="201" t="s">
        <v>379</v>
      </c>
      <c r="B7" s="201" t="s">
        <v>400</v>
      </c>
      <c r="C7" s="201" t="s">
        <v>401</v>
      </c>
      <c r="D7" s="201" t="s">
        <v>402</v>
      </c>
      <c r="E7" s="201" t="s">
        <v>403</v>
      </c>
      <c r="F7" s="201" t="s">
        <v>404</v>
      </c>
      <c r="G7" s="201" t="s">
        <v>405</v>
      </c>
      <c r="H7" s="201" t="s">
        <v>406</v>
      </c>
      <c r="I7" s="201" t="s">
        <v>407</v>
      </c>
      <c r="J7" s="201" t="s">
        <v>408</v>
      </c>
      <c r="K7" s="10" t="s">
        <v>389</v>
      </c>
      <c r="L7" s="201" t="s">
        <v>409</v>
      </c>
      <c r="M7" s="201" t="s">
        <v>410</v>
      </c>
      <c r="N7" s="201" t="s">
        <v>392</v>
      </c>
      <c r="O7" s="201" t="s">
        <v>393</v>
      </c>
      <c r="P7" s="201" t="s">
        <v>394</v>
      </c>
      <c r="R7" s="201" t="s">
        <v>379</v>
      </c>
      <c r="S7" s="201" t="s">
        <v>380</v>
      </c>
      <c r="T7" s="201" t="s">
        <v>387</v>
      </c>
      <c r="U7" s="201" t="s">
        <v>395</v>
      </c>
      <c r="V7" s="201" t="s">
        <v>396</v>
      </c>
      <c r="W7" s="201" t="s">
        <v>397</v>
      </c>
      <c r="X7" s="201" t="s">
        <v>398</v>
      </c>
      <c r="Y7" s="201" t="s">
        <v>390</v>
      </c>
      <c r="Z7" s="201" t="s">
        <v>391</v>
      </c>
      <c r="AA7" s="201" t="s">
        <v>392</v>
      </c>
      <c r="AB7" s="201" t="s">
        <v>393</v>
      </c>
      <c r="AC7" s="201" t="s">
        <v>394</v>
      </c>
    </row>
    <row r="8" ht="16.5" customHeight="1">
      <c r="A8" s="202" t="n">
        <v>45615</v>
      </c>
      <c r="B8" s="203" t="n">
        <v>48675</v>
      </c>
      <c r="C8" s="203" t="n">
        <v>24299</v>
      </c>
      <c r="D8" s="204" t="n">
        <v>0.4992</v>
      </c>
      <c r="E8" s="203" t="n">
        <v>1488</v>
      </c>
      <c r="F8" s="204" t="n">
        <v>0.0612</v>
      </c>
      <c r="G8" s="203" t="n">
        <v>1251</v>
      </c>
      <c r="H8" s="204" t="n">
        <v>0.8407</v>
      </c>
      <c r="I8" s="203" t="n">
        <v>838</v>
      </c>
      <c r="J8" s="204" t="n">
        <v>0.6699</v>
      </c>
      <c r="K8" s="14" t="n">
        <v>0.0345</v>
      </c>
      <c r="L8" s="203" t="n">
        <v>77</v>
      </c>
      <c r="M8" s="204" t="n">
        <v>0.0919</v>
      </c>
      <c r="N8" s="203" t="n">
        <v>1940</v>
      </c>
      <c r="O8" s="203" t="n">
        <v>2.32</v>
      </c>
      <c r="P8" s="203" t="n">
        <v>25.19</v>
      </c>
      <c r="R8" s="202" t="n">
        <v>45615</v>
      </c>
      <c r="S8" s="203" t="n">
        <v>5509</v>
      </c>
      <c r="T8" s="203" t="n">
        <v>32</v>
      </c>
      <c r="U8" s="204" t="n">
        <v>0.0058</v>
      </c>
      <c r="V8" s="203" t="n">
        <v>25</v>
      </c>
      <c r="W8" s="204" t="n">
        <v>0.7813</v>
      </c>
      <c r="X8" s="204" t="n">
        <v>0.0045</v>
      </c>
      <c r="Y8" s="203" t="n">
        <v>2</v>
      </c>
      <c r="Z8" s="204" t="n">
        <v>0.08</v>
      </c>
      <c r="AA8" s="203" t="n">
        <v>40</v>
      </c>
      <c r="AB8" s="203" t="n">
        <v>1.6</v>
      </c>
      <c r="AC8" s="203" t="n">
        <v>20</v>
      </c>
    </row>
    <row r="9" ht="16.5" customHeight="1">
      <c r="A9" s="202" t="n">
        <v>45616</v>
      </c>
      <c r="B9" s="203" t="n">
        <v>48267</v>
      </c>
      <c r="C9" s="203" t="n">
        <v>28414</v>
      </c>
      <c r="D9" s="204" t="n">
        <v>0.5887</v>
      </c>
      <c r="E9" s="203" t="n">
        <v>1828</v>
      </c>
      <c r="F9" s="204" t="n">
        <v>0.0643</v>
      </c>
      <c r="G9" s="203" t="n">
        <v>1272</v>
      </c>
      <c r="H9" s="204" t="n">
        <v>0.6958</v>
      </c>
      <c r="I9" s="203" t="n">
        <v>820</v>
      </c>
      <c r="J9" s="204" t="n">
        <v>0.6447</v>
      </c>
      <c r="K9" s="14" t="n">
        <v>0.0289</v>
      </c>
      <c r="L9" s="203" t="n">
        <v>98</v>
      </c>
      <c r="M9" s="204" t="n">
        <v>0.1195</v>
      </c>
      <c r="N9" s="203" t="n">
        <v>2673</v>
      </c>
      <c r="O9" s="203" t="n">
        <v>3.26</v>
      </c>
      <c r="P9" s="203" t="n">
        <v>27.28</v>
      </c>
      <c r="R9" s="202" t="n">
        <v>45616</v>
      </c>
      <c r="S9" s="203" t="n">
        <v>5634</v>
      </c>
      <c r="T9" s="203" t="n">
        <v>37</v>
      </c>
      <c r="U9" s="204" t="n">
        <v>0.0066</v>
      </c>
      <c r="V9" s="203" t="n">
        <v>30</v>
      </c>
      <c r="W9" s="204" t="n">
        <v>0.8108</v>
      </c>
      <c r="X9" s="204" t="n">
        <v>0.0053</v>
      </c>
      <c r="Y9" s="203" t="n">
        <v>4</v>
      </c>
      <c r="Z9" s="204" t="n">
        <v>0.1333</v>
      </c>
      <c r="AA9" s="203" t="n">
        <v>80</v>
      </c>
      <c r="AB9" s="203" t="n">
        <v>2.67</v>
      </c>
      <c r="AC9" s="203" t="n">
        <v>20</v>
      </c>
    </row>
    <row r="10" ht="16.5" customHeight="1">
      <c r="A10" s="202" t="n">
        <v>45617</v>
      </c>
      <c r="B10" s="203" t="n">
        <v>45205</v>
      </c>
      <c r="C10" s="203" t="n">
        <v>26544</v>
      </c>
      <c r="D10" s="204" t="n">
        <v>0.5872</v>
      </c>
      <c r="E10" s="203" t="n">
        <v>1693</v>
      </c>
      <c r="F10" s="204" t="n">
        <v>0.0638</v>
      </c>
      <c r="G10" s="203" t="n">
        <v>1158</v>
      </c>
      <c r="H10" s="204" t="n">
        <v>0.684</v>
      </c>
      <c r="I10" s="203" t="n">
        <v>711</v>
      </c>
      <c r="J10" s="204" t="n">
        <v>0.614</v>
      </c>
      <c r="K10" s="14" t="n">
        <v>0.0268</v>
      </c>
      <c r="L10" s="203" t="n">
        <v>84</v>
      </c>
      <c r="M10" s="204" t="n">
        <v>0.1181</v>
      </c>
      <c r="N10" s="203" t="n">
        <v>2930</v>
      </c>
      <c r="O10" s="203" t="n">
        <v>4.12</v>
      </c>
      <c r="P10" s="203" t="n">
        <v>34.88</v>
      </c>
      <c r="R10" s="202" t="n">
        <v>45617</v>
      </c>
      <c r="S10" s="203" t="n">
        <v>5523</v>
      </c>
      <c r="T10" s="203" t="n">
        <v>23</v>
      </c>
      <c r="U10" s="204" t="n">
        <v>0.0042</v>
      </c>
      <c r="V10" s="203" t="n">
        <v>20</v>
      </c>
      <c r="W10" s="204" t="n">
        <v>0.8696</v>
      </c>
      <c r="X10" s="204" t="n">
        <v>0.0036</v>
      </c>
      <c r="Y10" s="203" t="n">
        <v>0</v>
      </c>
      <c r="Z10" s="204" t="n">
        <v>0</v>
      </c>
      <c r="AA10" s="203" t="n">
        <v>0</v>
      </c>
      <c r="AB10" s="203" t="n">
        <v>0</v>
      </c>
      <c r="AC10" s="203" t="n">
        <v>0</v>
      </c>
    </row>
  </sheetData>
  <mergeCells count="3">
    <mergeCell ref="A1:O1"/>
    <mergeCell ref="R1:AC1"/>
    <mergeCell ref="R6:AC6"/>
  </mergeCells>
  <phoneticPr fontId="1" type="noConversion"/>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cols>
    <col min="1" max="1" width="38.6982421875"/>
  </cols>
  <sheetData>
    <row r="1" ht="16.5" customHeight="1">
      <c r="A1" s="483" t="s">
        <v>658</v>
      </c>
      <c r="B1" s="127" t="s">
        <v>659</v>
      </c>
      <c r="C1" s="127" t="s">
        <v>660</v>
      </c>
      <c r="D1" s="127" t="s">
        <v>661</v>
      </c>
      <c r="E1" s="127" t="s">
        <v>662</v>
      </c>
      <c r="F1" s="127" t="s">
        <v>663</v>
      </c>
      <c r="G1" s="127" t="s">
        <v>664</v>
      </c>
    </row>
    <row r="2" ht="16.5" customHeight="1">
      <c r="A2" s="11"/>
      <c r="B2" s="128" t="n">
        <v>1100</v>
      </c>
      <c r="C2" s="128" t="n">
        <v>63</v>
      </c>
      <c r="D2" s="129" t="n">
        <v>0.0573</v>
      </c>
      <c r="E2" s="128" t="n">
        <v>66</v>
      </c>
      <c r="F2" s="128" t="n">
        <v>0</v>
      </c>
      <c r="G2" s="129" t="n">
        <v>0</v>
      </c>
    </row>
    <row r="4" ht="20.25" customHeight="1">
      <c r="A4" s="130" t="s">
        <v>379</v>
      </c>
      <c r="B4" s="130" t="s">
        <v>665</v>
      </c>
      <c r="C4" s="130" t="s">
        <v>617</v>
      </c>
      <c r="D4" s="130" t="s">
        <v>651</v>
      </c>
    </row>
    <row r="5" ht="16.5" customHeight="1">
      <c r="A5" s="131" t="n">
        <v>45533</v>
      </c>
      <c r="B5" s="128" t="n">
        <v>23</v>
      </c>
      <c r="C5" s="128" t="n">
        <v>19</v>
      </c>
      <c r="D5" s="129" t="n">
        <v>0.8261</v>
      </c>
    </row>
    <row r="6" ht="16.5" customHeight="1">
      <c r="A6" s="131" t="n">
        <v>45534</v>
      </c>
      <c r="B6" s="128" t="n">
        <v>22</v>
      </c>
      <c r="C6" s="128" t="n">
        <v>17</v>
      </c>
      <c r="D6" s="129" t="n">
        <v>0.7727</v>
      </c>
    </row>
    <row r="7" ht="16.5" customHeight="1">
      <c r="A7" s="131" t="n">
        <v>45535</v>
      </c>
      <c r="B7" s="128" t="n">
        <v>19</v>
      </c>
      <c r="C7" s="128" t="n">
        <v>17</v>
      </c>
      <c r="D7" s="129" t="n">
        <v>0.8947</v>
      </c>
    </row>
    <row r="8" ht="16.5" customHeight="1">
      <c r="A8" s="131" t="n">
        <v>45536</v>
      </c>
      <c r="B8" s="128" t="n">
        <v>23</v>
      </c>
      <c r="C8" s="128" t="n">
        <v>20</v>
      </c>
      <c r="D8" s="129" t="n">
        <v>0.8696</v>
      </c>
    </row>
    <row r="9" ht="16.5" customHeight="1">
      <c r="A9" s="131" t="n">
        <v>45537</v>
      </c>
      <c r="B9" s="128" t="n">
        <v>21</v>
      </c>
      <c r="C9" s="128" t="n">
        <v>18</v>
      </c>
      <c r="D9" s="129" t="n">
        <v>0.8571</v>
      </c>
    </row>
    <row r="14" ht="26.25" customHeight="1">
      <c r="A14" s="132" t="s">
        <v>666</v>
      </c>
      <c r="B14" s="11"/>
      <c r="C14" s="11"/>
      <c r="D14" s="11"/>
      <c r="E14" s="11"/>
      <c r="F14" s="11"/>
      <c r="G14" s="11"/>
      <c r="H14" s="11"/>
      <c r="I14" s="11"/>
      <c r="J14" s="11"/>
    </row>
    <row r="15" ht="19.5" customHeight="1">
      <c r="A15" s="133" t="s">
        <v>379</v>
      </c>
      <c r="B15" s="133" t="s">
        <v>667</v>
      </c>
      <c r="C15" s="133" t="s">
        <v>668</v>
      </c>
      <c r="D15" s="133" t="s">
        <v>490</v>
      </c>
      <c r="E15" s="133" t="s">
        <v>669</v>
      </c>
      <c r="F15" s="133" t="s">
        <v>494</v>
      </c>
      <c r="G15" s="133" t="s">
        <v>583</v>
      </c>
      <c r="H15" s="133" t="s">
        <v>587</v>
      </c>
      <c r="I15" s="133" t="s">
        <v>584</v>
      </c>
      <c r="J15" s="133" t="s">
        <v>670</v>
      </c>
    </row>
    <row r="16" ht="16.5" customHeight="1">
      <c r="A16" s="131" t="n">
        <v>45538</v>
      </c>
      <c r="B16" s="128" t="n">
        <v>29</v>
      </c>
      <c r="C16" s="128" t="n">
        <v>37193</v>
      </c>
      <c r="D16" s="128" t="n">
        <v>1283</v>
      </c>
      <c r="E16" s="128" t="n">
        <v>33367</v>
      </c>
      <c r="F16" s="128" t="n">
        <v>1151</v>
      </c>
      <c r="G16" s="128" t="n">
        <v>19</v>
      </c>
      <c r="H16" s="129" t="n">
        <v>0.6552</v>
      </c>
      <c r="I16" s="128" t="n">
        <v>2300</v>
      </c>
      <c r="J16" s="128" t="n">
        <v>121.05</v>
      </c>
    </row>
    <row r="17" ht="16.5" customHeight="1">
      <c r="A17" s="131" t="n">
        <v>45537</v>
      </c>
      <c r="B17" s="128" t="n">
        <v>31</v>
      </c>
      <c r="C17" s="128" t="n">
        <v>50407</v>
      </c>
      <c r="D17" s="128" t="n">
        <v>1626</v>
      </c>
      <c r="E17" s="128" t="n">
        <v>41990</v>
      </c>
      <c r="F17" s="128" t="n">
        <v>1355</v>
      </c>
      <c r="G17" s="128" t="n">
        <v>18</v>
      </c>
      <c r="H17" s="129" t="n">
        <v>0.5806</v>
      </c>
      <c r="I17" s="128" t="n">
        <v>3680</v>
      </c>
      <c r="J17" s="128" t="n">
        <v>204.44</v>
      </c>
    </row>
    <row r="18" ht="16.5" customHeight="1">
      <c r="A18" s="131" t="n">
        <v>45536</v>
      </c>
      <c r="B18" s="128" t="n">
        <v>31</v>
      </c>
      <c r="C18" s="128" t="n">
        <v>68858</v>
      </c>
      <c r="D18" s="128" t="n">
        <v>2221</v>
      </c>
      <c r="E18" s="128" t="n">
        <v>45084</v>
      </c>
      <c r="F18" s="128" t="n">
        <v>1454</v>
      </c>
      <c r="G18" s="128" t="n">
        <v>21</v>
      </c>
      <c r="H18" s="129" t="n">
        <v>0.6774</v>
      </c>
      <c r="I18" s="128" t="n">
        <v>4920</v>
      </c>
      <c r="J18" s="128" t="n">
        <v>234.29</v>
      </c>
    </row>
    <row r="19" ht="16.5" customHeight="1">
      <c r="A19" s="131" t="n">
        <v>45535</v>
      </c>
      <c r="B19" s="128" t="n">
        <v>31</v>
      </c>
      <c r="C19" s="128" t="n">
        <v>81036</v>
      </c>
      <c r="D19" s="128" t="n">
        <v>2614</v>
      </c>
      <c r="E19" s="128" t="n">
        <v>43353</v>
      </c>
      <c r="F19" s="128" t="n">
        <v>1398</v>
      </c>
      <c r="G19" s="128" t="n">
        <v>22</v>
      </c>
      <c r="H19" s="129" t="n">
        <v>0.7097</v>
      </c>
      <c r="I19" s="128" t="n">
        <v>6630</v>
      </c>
      <c r="J19" s="128" t="n">
        <v>301.36</v>
      </c>
    </row>
    <row r="20" ht="16.5" customHeight="1">
      <c r="A20" s="131" t="n">
        <v>45534</v>
      </c>
      <c r="B20" s="128" t="n">
        <v>30</v>
      </c>
      <c r="C20" s="128" t="n">
        <v>69886</v>
      </c>
      <c r="D20" s="128" t="n">
        <v>2330</v>
      </c>
      <c r="E20" s="128" t="n">
        <v>42038</v>
      </c>
      <c r="F20" s="128" t="n">
        <v>1401</v>
      </c>
      <c r="G20" s="128" t="n">
        <v>21</v>
      </c>
      <c r="H20" s="129" t="n">
        <v>0.7</v>
      </c>
      <c r="I20" s="128" t="n">
        <v>5130</v>
      </c>
      <c r="J20" s="128" t="n">
        <v>244.29</v>
      </c>
    </row>
    <row r="21" ht="16.5" customHeight="1">
      <c r="A21" s="131" t="n">
        <v>45533</v>
      </c>
      <c r="B21" s="128" t="n">
        <v>32</v>
      </c>
      <c r="C21" s="128" t="n">
        <v>77117</v>
      </c>
      <c r="D21" s="128" t="n">
        <v>2410</v>
      </c>
      <c r="E21" s="128" t="n">
        <v>46342</v>
      </c>
      <c r="F21" s="128" t="n">
        <v>1448</v>
      </c>
      <c r="G21" s="128" t="n">
        <v>23</v>
      </c>
      <c r="H21" s="129" t="n">
        <v>0.7188</v>
      </c>
      <c r="I21" s="128" t="n">
        <v>5990</v>
      </c>
      <c r="J21" s="128" t="n">
        <v>260.43</v>
      </c>
    </row>
    <row r="22" ht="16.5" customHeight="1">
      <c r="A22" s="134" t="s">
        <v>671</v>
      </c>
      <c r="B22" s="134" t="n">
        <v>184</v>
      </c>
      <c r="C22" s="134" t="n">
        <v>384497</v>
      </c>
      <c r="D22" s="134" t="n">
        <v>2090</v>
      </c>
      <c r="E22" s="134" t="n">
        <v>252174</v>
      </c>
      <c r="F22" s="134" t="n">
        <v>1371</v>
      </c>
      <c r="G22" s="134" t="n">
        <v>124</v>
      </c>
      <c r="H22" s="135" t="n">
        <v>0.6739</v>
      </c>
      <c r="I22" s="134" t="n">
        <v>28650</v>
      </c>
      <c r="J22" s="134" t="n">
        <v>231.05</v>
      </c>
    </row>
    <row r="23" ht="16.5" customHeight="1">
      <c r="A23" s="131" t="n">
        <v>45531</v>
      </c>
      <c r="B23" s="128" t="n">
        <v>30</v>
      </c>
      <c r="C23" s="128" t="n">
        <v>52465</v>
      </c>
      <c r="D23" s="128" t="n">
        <v>1749</v>
      </c>
      <c r="E23" s="128" t="n">
        <v>36218</v>
      </c>
      <c r="F23" s="128" t="n">
        <v>1207</v>
      </c>
      <c r="G23" s="128" t="n">
        <v>21</v>
      </c>
      <c r="H23" s="129" t="n">
        <v>0.7</v>
      </c>
      <c r="I23" s="128" t="n">
        <v>5434</v>
      </c>
      <c r="J23" s="128" t="n">
        <v>258.76</v>
      </c>
    </row>
    <row r="24" ht="16.5" customHeight="1">
      <c r="A24" s="131" t="n">
        <v>45530</v>
      </c>
      <c r="B24" s="128" t="n">
        <v>30</v>
      </c>
      <c r="C24" s="128" t="n">
        <v>28635</v>
      </c>
      <c r="D24" s="128" t="n">
        <v>954</v>
      </c>
      <c r="E24" s="128" t="n">
        <v>30715</v>
      </c>
      <c r="F24" s="128" t="n">
        <v>1024</v>
      </c>
      <c r="G24" s="128" t="n">
        <v>18</v>
      </c>
      <c r="H24" s="129" t="n">
        <v>0.6</v>
      </c>
      <c r="I24" s="128" t="n">
        <v>2190</v>
      </c>
      <c r="J24" s="128" t="n">
        <v>121.67</v>
      </c>
    </row>
    <row r="25" ht="16.5" customHeight="1">
      <c r="A25" s="131" t="n">
        <v>45529</v>
      </c>
      <c r="B25" s="128" t="n">
        <v>27</v>
      </c>
      <c r="C25" s="128" t="n">
        <v>37434</v>
      </c>
      <c r="D25" s="128" t="n">
        <v>1386</v>
      </c>
      <c r="E25" s="128" t="n">
        <v>36354</v>
      </c>
      <c r="F25" s="128" t="n">
        <v>1346</v>
      </c>
      <c r="G25" s="128" t="n">
        <v>17</v>
      </c>
      <c r="H25" s="129" t="n">
        <v>0.6296</v>
      </c>
      <c r="I25" s="128" t="n">
        <v>2450</v>
      </c>
      <c r="J25" s="128" t="n">
        <v>144.12</v>
      </c>
    </row>
    <row r="26" ht="16.5" customHeight="1">
      <c r="A26" s="131" t="n">
        <v>45528</v>
      </c>
      <c r="B26" s="128" t="n">
        <v>29</v>
      </c>
      <c r="C26" s="128" t="n">
        <v>87207</v>
      </c>
      <c r="D26" s="128" t="n">
        <v>3007</v>
      </c>
      <c r="E26" s="128" t="n">
        <v>31979</v>
      </c>
      <c r="F26" s="128" t="n">
        <v>1103</v>
      </c>
      <c r="G26" s="128" t="n">
        <v>14</v>
      </c>
      <c r="H26" s="129" t="n">
        <v>0.4828</v>
      </c>
      <c r="I26" s="128" t="n">
        <v>2564</v>
      </c>
      <c r="J26" s="128" t="n">
        <v>183.14</v>
      </c>
    </row>
    <row r="27" ht="16.5" customHeight="1">
      <c r="A27" s="131" t="n">
        <v>45527</v>
      </c>
      <c r="B27" s="128" t="n">
        <v>27</v>
      </c>
      <c r="C27" s="128" t="n">
        <v>186634</v>
      </c>
      <c r="D27" s="128" t="n">
        <v>6912</v>
      </c>
      <c r="E27" s="128" t="n">
        <v>41624</v>
      </c>
      <c r="F27" s="128" t="n">
        <v>1542</v>
      </c>
      <c r="G27" s="128" t="n">
        <v>21</v>
      </c>
      <c r="H27" s="129" t="n">
        <v>0.7778</v>
      </c>
      <c r="I27" s="128" t="n">
        <v>3744</v>
      </c>
      <c r="J27" s="128" t="n">
        <v>178.29</v>
      </c>
    </row>
    <row r="28" ht="16.5" customHeight="1">
      <c r="A28" s="131" t="n">
        <v>45526</v>
      </c>
      <c r="B28" s="128" t="n">
        <v>25</v>
      </c>
      <c r="C28" s="128" t="n">
        <v>60582</v>
      </c>
      <c r="D28" s="128" t="n">
        <v>2423</v>
      </c>
      <c r="E28" s="128" t="n">
        <v>33677</v>
      </c>
      <c r="F28" s="128" t="n">
        <v>1347</v>
      </c>
      <c r="G28" s="128" t="n">
        <v>17</v>
      </c>
      <c r="H28" s="129" t="n">
        <v>0.68</v>
      </c>
      <c r="I28" s="128" t="n">
        <v>3663</v>
      </c>
      <c r="J28" s="128" t="n">
        <v>215.47</v>
      </c>
    </row>
    <row r="29" ht="16.5" customHeight="1">
      <c r="A29" s="136" t="s">
        <v>672</v>
      </c>
      <c r="B29" s="136" t="n">
        <v>168</v>
      </c>
      <c r="C29" s="136" t="n">
        <v>452958</v>
      </c>
      <c r="D29" s="136" t="n">
        <v>2696</v>
      </c>
      <c r="E29" s="136" t="n">
        <v>210567</v>
      </c>
      <c r="F29" s="136" t="n">
        <v>1253</v>
      </c>
      <c r="G29" s="136" t="n">
        <v>108</v>
      </c>
      <c r="H29" s="137" t="n">
        <v>0.6429</v>
      </c>
      <c r="I29" s="136" t="n">
        <v>20045</v>
      </c>
      <c r="J29" s="136" t="n">
        <v>185.6</v>
      </c>
    </row>
    <row r="30" ht="16.5" customHeight="1">
      <c r="A30" s="128" t="s">
        <v>435</v>
      </c>
      <c r="B30" s="128"/>
      <c r="C30" s="128"/>
      <c r="D30" s="138" t="n">
        <v>-607</v>
      </c>
      <c r="E30" s="128"/>
      <c r="F30" s="139" t="n">
        <v>117</v>
      </c>
      <c r="G30" s="128"/>
      <c r="H30" s="140" t="n">
        <v>0.0311</v>
      </c>
      <c r="I30" s="128"/>
      <c r="J30" s="139" t="n">
        <v>45.45</v>
      </c>
    </row>
    <row r="31" ht="16.5" customHeight="1">
      <c r="A31" s="128" t="s">
        <v>647</v>
      </c>
      <c r="B31" s="128"/>
      <c r="C31" s="128"/>
      <c r="D31" s="141" t="n">
        <v>-0.225</v>
      </c>
      <c r="E31" s="128"/>
      <c r="F31" s="140" t="n">
        <v>0.0935</v>
      </c>
      <c r="G31" s="128"/>
      <c r="H31" s="140" t="n">
        <v>0.0483</v>
      </c>
      <c r="I31" s="128"/>
      <c r="J31" s="140" t="n">
        <v>0.2449</v>
      </c>
    </row>
    <row r="33" ht="95.25" customHeight="1">
      <c r="A33" s="3" t="s">
        <v>315</v>
      </c>
    </row>
  </sheetData>
  <mergeCells count="2">
    <mergeCell ref="A1:A2"/>
    <mergeCell ref="A14:J14"/>
  </mergeCells>
  <phoneticPr fontId="1" type="noConversion"/>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16.5" customHeight="1">
      <c r="A1" s="171"/>
      <c r="B1" s="172" t="s">
        <v>673</v>
      </c>
      <c r="C1" s="11"/>
      <c r="D1" s="172" t="s">
        <v>674</v>
      </c>
      <c r="E1" s="11"/>
      <c r="F1" s="11"/>
      <c r="G1" s="11"/>
      <c r="H1" s="172" t="s">
        <v>675</v>
      </c>
      <c r="I1" s="11"/>
      <c r="J1" s="11"/>
      <c r="K1" s="11"/>
    </row>
    <row r="2" ht="16.5" customHeight="1">
      <c r="A2" s="171" t="s">
        <v>379</v>
      </c>
      <c r="B2" s="171" t="s">
        <v>583</v>
      </c>
      <c r="C2" s="171" t="s">
        <v>584</v>
      </c>
      <c r="D2" s="171" t="s">
        <v>583</v>
      </c>
      <c r="E2" s="171" t="s">
        <v>584</v>
      </c>
      <c r="F2" s="171" t="s">
        <v>676</v>
      </c>
      <c r="G2" s="171" t="s">
        <v>677</v>
      </c>
      <c r="H2" s="171" t="s">
        <v>583</v>
      </c>
      <c r="I2" s="171" t="s">
        <v>584</v>
      </c>
      <c r="J2" s="171" t="s">
        <v>676</v>
      </c>
      <c r="K2" s="171" t="s">
        <v>677</v>
      </c>
    </row>
    <row r="3" ht="16.5" customHeight="1">
      <c r="A3" s="173" t="n">
        <v>45529</v>
      </c>
      <c r="B3" s="174" t="n">
        <v>1438</v>
      </c>
      <c r="C3" s="174" t="n">
        <v>45492</v>
      </c>
      <c r="D3" s="174" t="n">
        <v>54</v>
      </c>
      <c r="E3" s="174" t="n">
        <v>1530</v>
      </c>
      <c r="F3" s="175" t="n">
        <v>0.0376</v>
      </c>
      <c r="G3" s="175" t="n">
        <v>0.0336</v>
      </c>
      <c r="H3" s="174" t="n">
        <v>259</v>
      </c>
      <c r="I3" s="174" t="n">
        <v>12310</v>
      </c>
      <c r="J3" s="175" t="n">
        <v>0.1801</v>
      </c>
      <c r="K3" s="175" t="n">
        <v>0.2706</v>
      </c>
    </row>
    <row r="4" ht="16.5" customHeight="1">
      <c r="A4" s="173" t="n">
        <v>45530</v>
      </c>
      <c r="B4" s="174" t="n">
        <v>1481</v>
      </c>
      <c r="C4" s="174" t="n">
        <v>52441</v>
      </c>
      <c r="D4" s="174" t="n">
        <v>49</v>
      </c>
      <c r="E4" s="174" t="n">
        <v>1700</v>
      </c>
      <c r="F4" s="175" t="n">
        <v>0.0331</v>
      </c>
      <c r="G4" s="175" t="n">
        <v>0.0324</v>
      </c>
      <c r="H4" s="174" t="n">
        <v>270</v>
      </c>
      <c r="I4" s="174" t="n">
        <v>12600</v>
      </c>
      <c r="J4" s="175" t="n">
        <v>0.1823</v>
      </c>
      <c r="K4" s="175" t="n">
        <v>0.2403</v>
      </c>
    </row>
    <row r="5" ht="16.5" customHeight="1">
      <c r="A5" s="173" t="n">
        <v>45531</v>
      </c>
      <c r="B5" s="174" t="n">
        <v>1318</v>
      </c>
      <c r="C5" s="174" t="n">
        <v>43903</v>
      </c>
      <c r="D5" s="174" t="n">
        <v>61</v>
      </c>
      <c r="E5" s="174" t="n">
        <v>2450</v>
      </c>
      <c r="F5" s="175" t="n">
        <v>0.0463</v>
      </c>
      <c r="G5" s="175" t="n">
        <v>0.0558</v>
      </c>
      <c r="H5" s="174" t="n">
        <v>274</v>
      </c>
      <c r="I5" s="174" t="n">
        <v>12690</v>
      </c>
      <c r="J5" s="175" t="n">
        <v>0.2079</v>
      </c>
      <c r="K5" s="175" t="n">
        <v>0.289</v>
      </c>
    </row>
    <row r="6" ht="16.5" customHeight="1">
      <c r="A6" s="173" t="n">
        <v>45532</v>
      </c>
      <c r="B6" s="174" t="n">
        <v>1189</v>
      </c>
      <c r="C6" s="174" t="n">
        <v>41483</v>
      </c>
      <c r="D6" s="174" t="n">
        <v>61</v>
      </c>
      <c r="E6" s="174" t="n">
        <v>2900</v>
      </c>
      <c r="F6" s="175" t="n">
        <v>0.0513</v>
      </c>
      <c r="G6" s="175" t="n">
        <v>0.0699</v>
      </c>
      <c r="H6" s="174" t="n">
        <v>263</v>
      </c>
      <c r="I6" s="174" t="n">
        <v>12300</v>
      </c>
      <c r="J6" s="175" t="n">
        <v>0.2212</v>
      </c>
      <c r="K6" s="175" t="n">
        <v>0.2965</v>
      </c>
    </row>
    <row r="7" ht="16.5" customHeight="1">
      <c r="A7" s="173" t="n">
        <v>45533</v>
      </c>
      <c r="B7" s="174" t="n">
        <v>1096</v>
      </c>
      <c r="C7" s="174" t="n">
        <v>36779</v>
      </c>
      <c r="D7" s="174" t="n">
        <v>50</v>
      </c>
      <c r="E7" s="174" t="n">
        <v>1330</v>
      </c>
      <c r="F7" s="175" t="n">
        <v>0.0456</v>
      </c>
      <c r="G7" s="175" t="n">
        <v>0.0362</v>
      </c>
      <c r="H7" s="174" t="n">
        <v>246</v>
      </c>
      <c r="I7" s="174" t="n">
        <v>13080</v>
      </c>
      <c r="J7" s="175" t="n">
        <v>0.2245</v>
      </c>
      <c r="K7" s="175" t="n">
        <v>0.3556</v>
      </c>
    </row>
    <row r="8" ht="16.5" customHeight="1">
      <c r="A8" s="173" t="n">
        <v>45534</v>
      </c>
      <c r="B8" s="174" t="n">
        <v>1310</v>
      </c>
      <c r="C8" s="174" t="n">
        <v>44267</v>
      </c>
      <c r="D8" s="174" t="n">
        <v>58</v>
      </c>
      <c r="E8" s="174" t="n">
        <v>2340</v>
      </c>
      <c r="F8" s="175" t="n">
        <v>0.0443</v>
      </c>
      <c r="G8" s="175" t="n">
        <v>0.0529</v>
      </c>
      <c r="H8" s="174" t="n">
        <v>304</v>
      </c>
      <c r="I8" s="174" t="n">
        <v>12780</v>
      </c>
      <c r="J8" s="175" t="n">
        <v>0.2321</v>
      </c>
      <c r="K8" s="175" t="n">
        <v>0.2887</v>
      </c>
    </row>
    <row r="9" ht="16.5" customHeight="1">
      <c r="A9" s="173" t="n">
        <v>45535</v>
      </c>
      <c r="B9" s="174" t="n">
        <v>1032</v>
      </c>
      <c r="C9" s="174" t="n">
        <v>35843</v>
      </c>
      <c r="D9" s="174" t="n">
        <v>66</v>
      </c>
      <c r="E9" s="174" t="n">
        <v>2480</v>
      </c>
      <c r="F9" s="175" t="n">
        <v>0.064</v>
      </c>
      <c r="G9" s="175" t="n">
        <v>0.0692</v>
      </c>
      <c r="H9" s="174" t="n">
        <v>227</v>
      </c>
      <c r="I9" s="174" t="n">
        <v>8940</v>
      </c>
      <c r="J9" s="175" t="n">
        <v>0.22</v>
      </c>
      <c r="K9" s="175" t="n">
        <v>0.2494</v>
      </c>
    </row>
    <row r="10" ht="16.5" customHeight="1">
      <c r="A10" s="173" t="n">
        <v>45536</v>
      </c>
      <c r="B10" s="174" t="n">
        <v>1024</v>
      </c>
      <c r="C10" s="174" t="n">
        <v>34963</v>
      </c>
      <c r="D10" s="174" t="n">
        <v>54</v>
      </c>
      <c r="E10" s="174" t="n">
        <v>2220</v>
      </c>
      <c r="F10" s="175" t="n">
        <v>0.0527</v>
      </c>
      <c r="G10" s="175" t="n">
        <v>0.0635</v>
      </c>
      <c r="H10" s="174" t="n">
        <v>218</v>
      </c>
      <c r="I10" s="174" t="n">
        <v>10460</v>
      </c>
      <c r="J10" s="175" t="n">
        <v>0.2129</v>
      </c>
      <c r="K10" s="175" t="n">
        <v>0.2992</v>
      </c>
    </row>
    <row r="11" ht="16.5" customHeight="1">
      <c r="A11" s="173" t="n">
        <v>45537</v>
      </c>
      <c r="B11" s="174" t="n">
        <v>1219</v>
      </c>
      <c r="C11" s="174" t="n">
        <v>42905</v>
      </c>
      <c r="D11" s="174" t="n">
        <v>52</v>
      </c>
      <c r="E11" s="174" t="n">
        <v>1910</v>
      </c>
      <c r="F11" s="175" t="n">
        <v>0.0427</v>
      </c>
      <c r="G11" s="175" t="n">
        <v>0.0445</v>
      </c>
      <c r="H11" s="174" t="n">
        <v>246</v>
      </c>
      <c r="I11" s="174" t="n">
        <v>12570</v>
      </c>
      <c r="J11" s="175" t="n">
        <v>0.2018</v>
      </c>
      <c r="K11" s="175" t="n">
        <v>0.293</v>
      </c>
    </row>
    <row r="12" ht="16.5" customHeight="1">
      <c r="A12" s="173" t="n">
        <v>45538</v>
      </c>
      <c r="B12" s="174" t="n">
        <v>1391</v>
      </c>
      <c r="C12" s="174" t="n">
        <v>69402</v>
      </c>
      <c r="D12" s="174" t="n">
        <v>49</v>
      </c>
      <c r="E12" s="174" t="n">
        <v>2640</v>
      </c>
      <c r="F12" s="175" t="n">
        <v>0.0352</v>
      </c>
      <c r="G12" s="175" t="n">
        <v>0.038</v>
      </c>
      <c r="H12" s="174" t="n">
        <v>273</v>
      </c>
      <c r="I12" s="174" t="n">
        <v>18320</v>
      </c>
      <c r="J12" s="175" t="n">
        <v>0.1963</v>
      </c>
      <c r="K12" s="175" t="n">
        <v>0.264</v>
      </c>
    </row>
    <row r="13" ht="16.5" customHeight="1">
      <c r="A13" s="176" t="s">
        <v>678</v>
      </c>
      <c r="B13" s="176" t="n">
        <v>12498</v>
      </c>
      <c r="C13" s="176" t="n">
        <v>447478</v>
      </c>
      <c r="D13" s="176" t="n">
        <v>554</v>
      </c>
      <c r="E13" s="176" t="n">
        <v>21500</v>
      </c>
      <c r="F13" s="177" t="n">
        <v>0.0443</v>
      </c>
      <c r="G13" s="177" t="n">
        <v>0.048</v>
      </c>
      <c r="H13" s="176" t="n">
        <v>2580</v>
      </c>
      <c r="I13" s="176" t="n">
        <v>126050</v>
      </c>
      <c r="J13" s="177" t="n">
        <v>0.2064</v>
      </c>
      <c r="K13" s="177" t="n">
        <v>0.2817</v>
      </c>
    </row>
    <row r="14" ht="16.5" customHeight="1">
      <c r="A14" s="173" t="n">
        <v>45539</v>
      </c>
      <c r="B14" s="174" t="n">
        <v>1359</v>
      </c>
      <c r="C14" s="174" t="n">
        <v>57141</v>
      </c>
      <c r="D14" s="174" t="n">
        <v>78</v>
      </c>
      <c r="E14" s="174" t="n">
        <v>2500</v>
      </c>
      <c r="F14" s="175" t="n">
        <v>0.0574</v>
      </c>
      <c r="G14" s="175" t="n">
        <v>0.0438</v>
      </c>
      <c r="H14" s="174" t="n">
        <v>257</v>
      </c>
      <c r="I14" s="174" t="n">
        <v>12090</v>
      </c>
      <c r="J14" s="175" t="n">
        <v>0.1891</v>
      </c>
      <c r="K14" s="175" t="n">
        <v>0.2116</v>
      </c>
    </row>
    <row r="15" ht="16.5" customHeight="1">
      <c r="A15" s="173" t="n">
        <v>45540</v>
      </c>
      <c r="B15" s="174" t="n">
        <v>1547</v>
      </c>
      <c r="C15" s="174" t="n">
        <v>76207</v>
      </c>
      <c r="D15" s="174" t="n">
        <v>81</v>
      </c>
      <c r="E15" s="174" t="n">
        <v>2790</v>
      </c>
      <c r="F15" s="175" t="n">
        <v>0.0524</v>
      </c>
      <c r="G15" s="175" t="n">
        <v>0.0366</v>
      </c>
      <c r="H15" s="174" t="n">
        <v>309</v>
      </c>
      <c r="I15" s="174" t="n">
        <v>25900</v>
      </c>
      <c r="J15" s="175" t="n">
        <v>0.1997</v>
      </c>
      <c r="K15" s="175" t="n">
        <v>0.3399</v>
      </c>
    </row>
    <row r="16" ht="16.5" customHeight="1">
      <c r="A16" s="173" t="n">
        <v>45541</v>
      </c>
      <c r="B16" s="174" t="n">
        <v>1716</v>
      </c>
      <c r="C16" s="174" t="n">
        <v>66142</v>
      </c>
      <c r="D16" s="174" t="n">
        <v>83</v>
      </c>
      <c r="E16" s="174" t="n">
        <v>3930</v>
      </c>
      <c r="F16" s="175" t="n">
        <v>0.0484</v>
      </c>
      <c r="G16" s="175" t="n">
        <v>0.0594</v>
      </c>
      <c r="H16" s="174" t="n">
        <v>358</v>
      </c>
      <c r="I16" s="174" t="n">
        <v>15810</v>
      </c>
      <c r="J16" s="175" t="n">
        <v>0.2086</v>
      </c>
      <c r="K16" s="175" t="n">
        <v>0.239</v>
      </c>
    </row>
    <row r="17" ht="16.5" customHeight="1">
      <c r="A17" s="173" t="n">
        <v>45542</v>
      </c>
      <c r="B17" s="174" t="n">
        <v>1653</v>
      </c>
      <c r="C17" s="174" t="n">
        <v>55923</v>
      </c>
      <c r="D17" s="174" t="n">
        <v>95</v>
      </c>
      <c r="E17" s="174" t="n">
        <v>4350</v>
      </c>
      <c r="F17" s="175" t="n">
        <v>0.0575</v>
      </c>
      <c r="G17" s="175" t="n">
        <v>0.0778</v>
      </c>
      <c r="H17" s="174" t="n">
        <v>362</v>
      </c>
      <c r="I17" s="174" t="n">
        <v>15250</v>
      </c>
      <c r="J17" s="175" t="n">
        <v>0.219</v>
      </c>
      <c r="K17" s="175" t="n">
        <v>0.2727</v>
      </c>
    </row>
    <row r="18" ht="16.5" customHeight="1">
      <c r="A18" s="173" t="n">
        <v>45543</v>
      </c>
      <c r="B18" s="174" t="n">
        <v>1321</v>
      </c>
      <c r="C18" s="174" t="n">
        <v>42377</v>
      </c>
      <c r="D18" s="174" t="n">
        <v>70</v>
      </c>
      <c r="E18" s="174" t="n">
        <v>2990</v>
      </c>
      <c r="F18" s="175" t="n">
        <v>0.053</v>
      </c>
      <c r="G18" s="175" t="n">
        <v>0.0706</v>
      </c>
      <c r="H18" s="174" t="n">
        <v>259</v>
      </c>
      <c r="I18" s="174" t="n">
        <v>11520</v>
      </c>
      <c r="J18" s="175" t="n">
        <v>0.1961</v>
      </c>
      <c r="K18" s="175" t="n">
        <v>0.2718</v>
      </c>
    </row>
    <row r="19" ht="16.5" customHeight="1">
      <c r="A19" s="173" t="n">
        <v>45544</v>
      </c>
      <c r="B19" s="174" t="n">
        <v>1225</v>
      </c>
      <c r="C19" s="174" t="n">
        <v>52089</v>
      </c>
      <c r="D19" s="174" t="n">
        <v>84</v>
      </c>
      <c r="E19" s="174" t="n">
        <v>4800</v>
      </c>
      <c r="F19" s="175" t="n">
        <v>0.0686</v>
      </c>
      <c r="G19" s="175" t="n">
        <v>0.0921</v>
      </c>
      <c r="H19" s="174" t="n">
        <v>288</v>
      </c>
      <c r="I19" s="174" t="n">
        <v>15480</v>
      </c>
      <c r="J19" s="175" t="n">
        <v>0.2351</v>
      </c>
      <c r="K19" s="175" t="n">
        <v>0.2972</v>
      </c>
    </row>
    <row r="20" ht="16.5" customHeight="1">
      <c r="A20" s="178" t="s">
        <v>679</v>
      </c>
      <c r="B20" s="178" t="n">
        <v>8821</v>
      </c>
      <c r="C20" s="178" t="n">
        <v>349879</v>
      </c>
      <c r="D20" s="178" t="n">
        <v>491</v>
      </c>
      <c r="E20" s="178" t="n">
        <v>21360</v>
      </c>
      <c r="F20" s="179" t="n">
        <v>0.0557</v>
      </c>
      <c r="G20" s="179" t="n">
        <v>0.061</v>
      </c>
      <c r="H20" s="178" t="n">
        <v>1833</v>
      </c>
      <c r="I20" s="178" t="n">
        <v>96050</v>
      </c>
      <c r="J20" s="179" t="n">
        <v>0.2078</v>
      </c>
      <c r="K20" s="179" t="n">
        <v>0.2745</v>
      </c>
    </row>
    <row r="21" ht="16.5" customHeight="1">
      <c r="A21" s="174" t="s">
        <v>596</v>
      </c>
      <c r="B21" s="174"/>
      <c r="C21" s="174"/>
      <c r="D21" s="174"/>
      <c r="E21" s="174"/>
      <c r="F21" s="180" t="n">
        <v>0.0113</v>
      </c>
      <c r="G21" s="180" t="n">
        <v>0.013</v>
      </c>
      <c r="H21" s="174"/>
      <c r="I21" s="174"/>
      <c r="J21" s="175" t="n">
        <v>0.0014</v>
      </c>
      <c r="K21" s="175" t="n">
        <v>-0.0072</v>
      </c>
    </row>
    <row r="22" ht="16.5" customHeight="1">
      <c r="A22" s="174" t="s">
        <v>680</v>
      </c>
      <c r="B22" s="174"/>
      <c r="C22" s="174"/>
      <c r="D22" s="174"/>
      <c r="E22" s="174"/>
      <c r="F22" s="180" t="n">
        <v>0.2557</v>
      </c>
      <c r="G22" s="180" t="n">
        <v>0.2706</v>
      </c>
      <c r="H22" s="174"/>
      <c r="I22" s="174"/>
      <c r="J22" s="175" t="n">
        <v>0.0066</v>
      </c>
      <c r="K22" s="175" t="n">
        <v>-0.0254</v>
      </c>
    </row>
  </sheetData>
  <mergeCells count="3">
    <mergeCell ref="B1:C1"/>
    <mergeCell ref="D1:G1"/>
    <mergeCell ref="H1:K1"/>
  </mergeCells>
  <phoneticPr fontId="1" type="noConversion"/>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3" ht="16.5" customHeight="1">
      <c r="A3" s="236" t="s">
        <v>681</v>
      </c>
      <c r="B3" s="237" t="n">
        <v>45532</v>
      </c>
      <c r="C3" s="237" t="n">
        <v>45533</v>
      </c>
      <c r="D3" s="237" t="n">
        <v>45534</v>
      </c>
      <c r="E3" s="237" t="n">
        <v>45535</v>
      </c>
      <c r="F3" s="237" t="n">
        <v>45536</v>
      </c>
      <c r="G3" s="237" t="n">
        <v>45537</v>
      </c>
      <c r="H3" s="237" t="n">
        <v>45538</v>
      </c>
      <c r="I3" s="237" t="n">
        <v>45539</v>
      </c>
      <c r="J3" s="236" t="s">
        <v>678</v>
      </c>
      <c r="K3" s="237" t="n">
        <v>45540</v>
      </c>
      <c r="L3" s="237" t="n">
        <v>45541</v>
      </c>
      <c r="M3" s="237" t="n">
        <v>45542</v>
      </c>
      <c r="N3" s="237" t="n">
        <v>45543</v>
      </c>
      <c r="O3" s="236" t="s">
        <v>679</v>
      </c>
      <c r="P3" s="67"/>
      <c r="R3" s="236" t="s">
        <v>681</v>
      </c>
      <c r="S3" s="237" t="n">
        <v>45532</v>
      </c>
      <c r="T3" s="237" t="n">
        <v>45533</v>
      </c>
      <c r="U3" s="237" t="n">
        <v>45534</v>
      </c>
      <c r="V3" s="237" t="n">
        <v>45535</v>
      </c>
      <c r="W3" s="237" t="n">
        <v>45536</v>
      </c>
      <c r="X3" s="237" t="n">
        <v>45537</v>
      </c>
      <c r="Y3" s="237" t="n">
        <v>45538</v>
      </c>
      <c r="Z3" s="237" t="n">
        <v>45539</v>
      </c>
      <c r="AA3" s="236" t="s">
        <v>678</v>
      </c>
      <c r="AB3" s="237" t="n">
        <v>45540</v>
      </c>
      <c r="AC3" s="237" t="n">
        <v>45541</v>
      </c>
      <c r="AD3" s="237" t="n">
        <v>45542</v>
      </c>
      <c r="AE3" s="237" t="n">
        <v>45543</v>
      </c>
      <c r="AF3" s="236" t="s">
        <v>679</v>
      </c>
      <c r="AG3" s="249"/>
      <c r="AI3" s="236" t="s">
        <v>681</v>
      </c>
      <c r="AJ3" s="237" t="n">
        <v>45532</v>
      </c>
      <c r="AK3" s="237" t="n">
        <v>45533</v>
      </c>
      <c r="AL3" s="237" t="n">
        <v>45534</v>
      </c>
      <c r="AM3" s="237" t="n">
        <v>45535</v>
      </c>
      <c r="AN3" s="237" t="n">
        <v>45536</v>
      </c>
      <c r="AO3" s="237" t="n">
        <v>45537</v>
      </c>
      <c r="AP3" s="237" t="n">
        <v>45538</v>
      </c>
      <c r="AQ3" s="237" t="n">
        <v>45539</v>
      </c>
      <c r="AR3" s="236" t="s">
        <v>678</v>
      </c>
      <c r="AS3" s="237" t="n">
        <v>45540</v>
      </c>
      <c r="AT3" s="237" t="n">
        <v>45541</v>
      </c>
      <c r="AU3" s="237" t="n">
        <v>45542</v>
      </c>
      <c r="AV3" s="237" t="n">
        <v>45543</v>
      </c>
      <c r="AW3" s="236" t="s">
        <v>679</v>
      </c>
      <c r="AX3" s="67"/>
    </row>
    <row r="4" ht="16.5" customHeight="1">
      <c r="A4" s="240" t="n">
        <v>0</v>
      </c>
      <c r="B4" s="240" t="n">
        <v>4560</v>
      </c>
      <c r="C4" s="240" t="n">
        <v>4658</v>
      </c>
      <c r="D4" s="240" t="n">
        <v>4572</v>
      </c>
      <c r="E4" s="240" t="n">
        <v>4669</v>
      </c>
      <c r="F4" s="240" t="n">
        <v>4511</v>
      </c>
      <c r="G4" s="240" t="n">
        <v>4000</v>
      </c>
      <c r="H4" s="240" t="n">
        <v>4506</v>
      </c>
      <c r="I4" s="240" t="n">
        <v>4776</v>
      </c>
      <c r="J4" s="240" t="n">
        <v>36252</v>
      </c>
      <c r="K4" s="240" t="n">
        <v>4527</v>
      </c>
      <c r="L4" s="240" t="n">
        <v>3366</v>
      </c>
      <c r="M4" s="240" t="n">
        <v>3522</v>
      </c>
      <c r="N4" s="240" t="n">
        <v>3124</v>
      </c>
      <c r="O4" s="240" t="n">
        <v>14539</v>
      </c>
      <c r="P4" s="67"/>
      <c r="R4" s="240" t="n">
        <v>0</v>
      </c>
      <c r="S4" s="240" t="n">
        <v>990</v>
      </c>
      <c r="T4" s="240" t="n">
        <v>1469</v>
      </c>
      <c r="U4" s="240" t="n">
        <v>838</v>
      </c>
      <c r="V4" s="240" t="n">
        <v>848</v>
      </c>
      <c r="W4" s="240" t="n">
        <v>814</v>
      </c>
      <c r="X4" s="240" t="n">
        <v>831</v>
      </c>
      <c r="Y4" s="240" t="n">
        <v>894</v>
      </c>
      <c r="Z4" s="240" t="n">
        <v>1052</v>
      </c>
      <c r="AA4" s="240" t="n">
        <v>7736</v>
      </c>
      <c r="AB4" s="240" t="n">
        <v>815</v>
      </c>
      <c r="AC4" s="240" t="n">
        <v>992</v>
      </c>
      <c r="AD4" s="240" t="n">
        <v>960</v>
      </c>
      <c r="AE4" s="240" t="n">
        <v>791</v>
      </c>
      <c r="AF4" s="240" t="n">
        <v>3558</v>
      </c>
      <c r="AG4" s="249"/>
      <c r="AI4" s="240" t="n">
        <v>0</v>
      </c>
      <c r="AJ4" s="240" t="n">
        <v>6290</v>
      </c>
      <c r="AK4" s="240" t="n">
        <v>4750</v>
      </c>
      <c r="AL4" s="240" t="n">
        <v>4220</v>
      </c>
      <c r="AM4" s="240" t="n">
        <v>10740</v>
      </c>
      <c r="AN4" s="240" t="n">
        <v>6900</v>
      </c>
      <c r="AO4" s="240" t="n">
        <v>5080</v>
      </c>
      <c r="AP4" s="240" t="n">
        <v>7475</v>
      </c>
      <c r="AQ4" s="240" t="n">
        <v>7680</v>
      </c>
      <c r="AR4" s="240" t="n">
        <v>53135</v>
      </c>
      <c r="AS4" s="240" t="n">
        <v>6340</v>
      </c>
      <c r="AT4" s="240" t="n">
        <v>8091</v>
      </c>
      <c r="AU4" s="240" t="n">
        <v>11627</v>
      </c>
      <c r="AV4" s="240" t="n">
        <v>9370</v>
      </c>
      <c r="AW4" s="240" t="n">
        <v>35428</v>
      </c>
      <c r="AX4" s="67"/>
    </row>
    <row r="5" ht="16.5" customHeight="1">
      <c r="A5" s="240" t="n">
        <v>1</v>
      </c>
      <c r="B5" s="240" t="n">
        <v>1610</v>
      </c>
      <c r="C5" s="240" t="n">
        <v>1631</v>
      </c>
      <c r="D5" s="240" t="n">
        <v>1755</v>
      </c>
      <c r="E5" s="240" t="n">
        <v>2095</v>
      </c>
      <c r="F5" s="240" t="n">
        <v>1987</v>
      </c>
      <c r="G5" s="240" t="n">
        <v>1489</v>
      </c>
      <c r="H5" s="240" t="n">
        <v>1572</v>
      </c>
      <c r="I5" s="240" t="n">
        <v>1637</v>
      </c>
      <c r="J5" s="240" t="n">
        <v>13776</v>
      </c>
      <c r="K5" s="240" t="n">
        <v>1623</v>
      </c>
      <c r="L5" s="240" t="n">
        <v>1492</v>
      </c>
      <c r="M5" s="240" t="n">
        <v>1609</v>
      </c>
      <c r="N5" s="240" t="n">
        <v>1625</v>
      </c>
      <c r="O5" s="240" t="n">
        <v>6349</v>
      </c>
      <c r="P5" s="67"/>
      <c r="R5" s="240" t="n">
        <v>1</v>
      </c>
      <c r="S5" s="240" t="n">
        <v>657</v>
      </c>
      <c r="T5" s="240" t="n">
        <v>647</v>
      </c>
      <c r="U5" s="240" t="n">
        <v>680</v>
      </c>
      <c r="V5" s="240" t="n">
        <v>794</v>
      </c>
      <c r="W5" s="240" t="n">
        <v>713</v>
      </c>
      <c r="X5" s="240" t="n">
        <v>557</v>
      </c>
      <c r="Y5" s="240" t="n">
        <v>673</v>
      </c>
      <c r="Z5" s="240" t="n">
        <v>689</v>
      </c>
      <c r="AA5" s="240" t="n">
        <v>5410</v>
      </c>
      <c r="AB5" s="240" t="n">
        <v>668</v>
      </c>
      <c r="AC5" s="240" t="n">
        <v>681</v>
      </c>
      <c r="AD5" s="240" t="n">
        <v>772</v>
      </c>
      <c r="AE5" s="240" t="n">
        <v>744</v>
      </c>
      <c r="AF5" s="240" t="n">
        <v>2865</v>
      </c>
      <c r="AG5" s="249"/>
      <c r="AI5" s="240" t="n">
        <v>1</v>
      </c>
      <c r="AJ5" s="240" t="n">
        <v>3140</v>
      </c>
      <c r="AK5" s="240" t="n">
        <v>3620</v>
      </c>
      <c r="AL5" s="240" t="n">
        <v>5040</v>
      </c>
      <c r="AM5" s="240" t="n">
        <v>8635</v>
      </c>
      <c r="AN5" s="240" t="n">
        <v>5230</v>
      </c>
      <c r="AO5" s="240" t="n">
        <v>4900</v>
      </c>
      <c r="AP5" s="240" t="n">
        <v>4860</v>
      </c>
      <c r="AQ5" s="240" t="n">
        <v>5050</v>
      </c>
      <c r="AR5" s="240" t="n">
        <v>40475</v>
      </c>
      <c r="AS5" s="240" t="n">
        <v>4520</v>
      </c>
      <c r="AT5" s="240" t="n">
        <v>6140</v>
      </c>
      <c r="AU5" s="240" t="n">
        <v>10425</v>
      </c>
      <c r="AV5" s="240" t="n">
        <v>9370</v>
      </c>
      <c r="AW5" s="240" t="n">
        <v>30455</v>
      </c>
      <c r="AX5" s="67"/>
    </row>
    <row r="6" ht="16.5" customHeight="1">
      <c r="A6" s="240" t="n">
        <v>2</v>
      </c>
      <c r="B6" s="240" t="n">
        <v>879</v>
      </c>
      <c r="C6" s="240" t="n">
        <v>911</v>
      </c>
      <c r="D6" s="240" t="n">
        <v>1006</v>
      </c>
      <c r="E6" s="240" t="n">
        <v>1104</v>
      </c>
      <c r="F6" s="240" t="n">
        <v>1138</v>
      </c>
      <c r="G6" s="240" t="n">
        <v>838</v>
      </c>
      <c r="H6" s="240" t="n">
        <v>981</v>
      </c>
      <c r="I6" s="240" t="n">
        <v>937</v>
      </c>
      <c r="J6" s="240" t="n">
        <v>7794</v>
      </c>
      <c r="K6" s="240" t="n">
        <v>926</v>
      </c>
      <c r="L6" s="240" t="n">
        <v>811</v>
      </c>
      <c r="M6" s="240" t="n">
        <v>1030</v>
      </c>
      <c r="N6" s="240" t="n">
        <v>981</v>
      </c>
      <c r="O6" s="240" t="n">
        <v>3748</v>
      </c>
      <c r="P6" s="67"/>
      <c r="R6" s="240" t="n">
        <v>2</v>
      </c>
      <c r="S6" s="240" t="n">
        <v>406</v>
      </c>
      <c r="T6" s="240" t="n">
        <v>406</v>
      </c>
      <c r="U6" s="240" t="n">
        <v>429</v>
      </c>
      <c r="V6" s="240" t="n">
        <v>544</v>
      </c>
      <c r="W6" s="240" t="n">
        <v>507</v>
      </c>
      <c r="X6" s="240" t="n">
        <v>359</v>
      </c>
      <c r="Y6" s="240" t="n">
        <v>453</v>
      </c>
      <c r="Z6" s="240" t="n">
        <v>431</v>
      </c>
      <c r="AA6" s="240" t="n">
        <v>3535</v>
      </c>
      <c r="AB6" s="240" t="n">
        <v>404</v>
      </c>
      <c r="AC6" s="240" t="n">
        <v>478</v>
      </c>
      <c r="AD6" s="240" t="n">
        <v>551</v>
      </c>
      <c r="AE6" s="240" t="n">
        <v>462</v>
      </c>
      <c r="AF6" s="240" t="n">
        <v>1895</v>
      </c>
      <c r="AG6" s="249"/>
      <c r="AI6" s="240" t="n">
        <v>2</v>
      </c>
      <c r="AJ6" s="240" t="n">
        <v>2026</v>
      </c>
      <c r="AK6" s="240" t="n">
        <v>2380</v>
      </c>
      <c r="AL6" s="240" t="n">
        <v>3760</v>
      </c>
      <c r="AM6" s="240" t="n">
        <v>8660</v>
      </c>
      <c r="AN6" s="240" t="n">
        <v>5430</v>
      </c>
      <c r="AO6" s="240" t="n">
        <v>2520</v>
      </c>
      <c r="AP6" s="240" t="n">
        <v>4090</v>
      </c>
      <c r="AQ6" s="240" t="n">
        <v>3042</v>
      </c>
      <c r="AR6" s="240" t="n">
        <v>31908</v>
      </c>
      <c r="AS6" s="240" t="n">
        <v>2580</v>
      </c>
      <c r="AT6" s="240" t="n">
        <v>3932</v>
      </c>
      <c r="AU6" s="240" t="n">
        <v>7492</v>
      </c>
      <c r="AV6" s="240" t="n">
        <v>5405</v>
      </c>
      <c r="AW6" s="240" t="n">
        <v>19409</v>
      </c>
      <c r="AX6" s="67"/>
    </row>
    <row r="7" ht="16.5" customHeight="1">
      <c r="A7" s="240" t="n">
        <v>3</v>
      </c>
      <c r="B7" s="240" t="n">
        <v>617</v>
      </c>
      <c r="C7" s="240" t="n">
        <v>629</v>
      </c>
      <c r="D7" s="240" t="n">
        <v>695</v>
      </c>
      <c r="E7" s="240" t="n">
        <v>813</v>
      </c>
      <c r="F7" s="240" t="n">
        <v>819</v>
      </c>
      <c r="G7" s="240" t="n">
        <v>610</v>
      </c>
      <c r="H7" s="240" t="n">
        <v>654</v>
      </c>
      <c r="I7" s="240" t="n">
        <v>665</v>
      </c>
      <c r="J7" s="240" t="n">
        <v>5502</v>
      </c>
      <c r="K7" s="240" t="n">
        <v>603</v>
      </c>
      <c r="L7" s="240" t="n">
        <v>635</v>
      </c>
      <c r="M7" s="240" t="n">
        <v>703</v>
      </c>
      <c r="N7" s="240" t="n">
        <v>708</v>
      </c>
      <c r="O7" s="240" t="n">
        <v>2649</v>
      </c>
      <c r="P7" s="67"/>
      <c r="R7" s="240" t="n">
        <v>3</v>
      </c>
      <c r="S7" s="240" t="n">
        <v>297</v>
      </c>
      <c r="T7" s="240" t="n">
        <v>294</v>
      </c>
      <c r="U7" s="240" t="n">
        <v>311</v>
      </c>
      <c r="V7" s="240" t="n">
        <v>380</v>
      </c>
      <c r="W7" s="240" t="n">
        <v>404</v>
      </c>
      <c r="X7" s="240" t="n">
        <v>251</v>
      </c>
      <c r="Y7" s="240" t="n">
        <v>309</v>
      </c>
      <c r="Z7" s="240" t="n">
        <v>315</v>
      </c>
      <c r="AA7" s="240" t="n">
        <v>2561</v>
      </c>
      <c r="AB7" s="240" t="n">
        <v>283</v>
      </c>
      <c r="AC7" s="240" t="n">
        <v>307</v>
      </c>
      <c r="AD7" s="240" t="n">
        <v>352</v>
      </c>
      <c r="AE7" s="240" t="n">
        <v>349</v>
      </c>
      <c r="AF7" s="240" t="n">
        <v>1291</v>
      </c>
      <c r="AG7" s="249"/>
      <c r="AI7" s="240" t="n">
        <v>3</v>
      </c>
      <c r="AJ7" s="240" t="n">
        <v>2570</v>
      </c>
      <c r="AK7" s="240" t="n">
        <v>1800</v>
      </c>
      <c r="AL7" s="240" t="n">
        <v>2800</v>
      </c>
      <c r="AM7" s="240" t="n">
        <v>3530</v>
      </c>
      <c r="AN7" s="240" t="n">
        <v>3480</v>
      </c>
      <c r="AO7" s="240" t="n">
        <v>1630</v>
      </c>
      <c r="AP7" s="240" t="n">
        <v>2530</v>
      </c>
      <c r="AQ7" s="240" t="n">
        <v>2256</v>
      </c>
      <c r="AR7" s="240" t="n">
        <v>20596</v>
      </c>
      <c r="AS7" s="240" t="n">
        <v>2970</v>
      </c>
      <c r="AT7" s="240" t="n">
        <v>3480</v>
      </c>
      <c r="AU7" s="240" t="n">
        <v>5640</v>
      </c>
      <c r="AV7" s="240" t="n">
        <v>3100</v>
      </c>
      <c r="AW7" s="240" t="n">
        <v>15190</v>
      </c>
      <c r="AX7" s="67"/>
    </row>
    <row r="8" ht="16.5" customHeight="1">
      <c r="A8" s="240" t="n">
        <v>4</v>
      </c>
      <c r="B8" s="240" t="n">
        <v>622</v>
      </c>
      <c r="C8" s="240" t="n">
        <v>632</v>
      </c>
      <c r="D8" s="240" t="n">
        <v>691</v>
      </c>
      <c r="E8" s="240" t="n">
        <v>779</v>
      </c>
      <c r="F8" s="240" t="n">
        <v>647</v>
      </c>
      <c r="G8" s="240" t="n">
        <v>551</v>
      </c>
      <c r="H8" s="240" t="n">
        <v>622</v>
      </c>
      <c r="I8" s="240" t="n">
        <v>666</v>
      </c>
      <c r="J8" s="240" t="n">
        <v>5210</v>
      </c>
      <c r="K8" s="240" t="n">
        <v>637</v>
      </c>
      <c r="L8" s="240" t="n">
        <v>625</v>
      </c>
      <c r="M8" s="240" t="n">
        <v>665</v>
      </c>
      <c r="N8" s="240" t="n">
        <v>588</v>
      </c>
      <c r="O8" s="240" t="n">
        <v>2515</v>
      </c>
      <c r="P8" s="67"/>
      <c r="R8" s="240" t="n">
        <v>4</v>
      </c>
      <c r="S8" s="240" t="n">
        <v>225</v>
      </c>
      <c r="T8" s="240" t="n">
        <v>230</v>
      </c>
      <c r="U8" s="240" t="n">
        <v>248</v>
      </c>
      <c r="V8" s="240" t="n">
        <v>287</v>
      </c>
      <c r="W8" s="240" t="n">
        <v>278</v>
      </c>
      <c r="X8" s="240" t="n">
        <v>171</v>
      </c>
      <c r="Y8" s="240" t="n">
        <v>231</v>
      </c>
      <c r="Z8" s="240" t="n">
        <v>195</v>
      </c>
      <c r="AA8" s="240" t="n">
        <v>1865</v>
      </c>
      <c r="AB8" s="240" t="n">
        <v>204</v>
      </c>
      <c r="AC8" s="240" t="n">
        <v>245</v>
      </c>
      <c r="AD8" s="240" t="n">
        <v>277</v>
      </c>
      <c r="AE8" s="240" t="n">
        <v>262</v>
      </c>
      <c r="AF8" s="240" t="n">
        <v>988</v>
      </c>
      <c r="AG8" s="249"/>
      <c r="AI8" s="240" t="n">
        <v>4</v>
      </c>
      <c r="AJ8" s="240" t="n">
        <v>2470</v>
      </c>
      <c r="AK8" s="240" t="n">
        <v>1800</v>
      </c>
      <c r="AL8" s="240" t="n">
        <v>2920</v>
      </c>
      <c r="AM8" s="240" t="n">
        <v>3010</v>
      </c>
      <c r="AN8" s="240" t="n">
        <v>2995</v>
      </c>
      <c r="AO8" s="240" t="n">
        <v>1340</v>
      </c>
      <c r="AP8" s="240" t="n">
        <v>1520</v>
      </c>
      <c r="AQ8" s="240" t="n">
        <v>1870</v>
      </c>
      <c r="AR8" s="240" t="n">
        <v>17925</v>
      </c>
      <c r="AS8" s="240" t="n">
        <v>1450</v>
      </c>
      <c r="AT8" s="240" t="n">
        <v>2850</v>
      </c>
      <c r="AU8" s="240" t="n">
        <v>5730</v>
      </c>
      <c r="AV8" s="240" t="n">
        <v>1810</v>
      </c>
      <c r="AW8" s="240" t="n">
        <v>11840</v>
      </c>
      <c r="AX8" s="67"/>
    </row>
    <row r="9" ht="16.5" customHeight="1">
      <c r="A9" s="240" t="n">
        <v>5</v>
      </c>
      <c r="B9" s="240" t="n">
        <v>1174</v>
      </c>
      <c r="C9" s="240" t="n">
        <v>1070</v>
      </c>
      <c r="D9" s="240" t="n">
        <v>1061</v>
      </c>
      <c r="E9" s="240" t="n">
        <v>915</v>
      </c>
      <c r="F9" s="240" t="n">
        <v>698</v>
      </c>
      <c r="G9" s="240" t="n">
        <v>1013</v>
      </c>
      <c r="H9" s="240" t="n">
        <v>1107</v>
      </c>
      <c r="I9" s="240" t="n">
        <v>1074</v>
      </c>
      <c r="J9" s="240" t="n">
        <v>8112</v>
      </c>
      <c r="K9" s="240" t="n">
        <v>1093</v>
      </c>
      <c r="L9" s="240" t="n">
        <v>946</v>
      </c>
      <c r="M9" s="240" t="n">
        <v>789</v>
      </c>
      <c r="N9" s="240" t="n">
        <v>584</v>
      </c>
      <c r="O9" s="240" t="n">
        <v>3412</v>
      </c>
      <c r="P9" s="67"/>
      <c r="R9" s="240" t="n">
        <v>5</v>
      </c>
      <c r="S9" s="240" t="n">
        <v>253</v>
      </c>
      <c r="T9" s="240" t="n">
        <v>203</v>
      </c>
      <c r="U9" s="240" t="n">
        <v>231</v>
      </c>
      <c r="V9" s="240" t="n">
        <v>240</v>
      </c>
      <c r="W9" s="240" t="n">
        <v>218</v>
      </c>
      <c r="X9" s="240" t="n">
        <v>177</v>
      </c>
      <c r="Y9" s="240" t="n">
        <v>229</v>
      </c>
      <c r="Z9" s="240" t="n">
        <v>228</v>
      </c>
      <c r="AA9" s="240" t="n">
        <v>1779</v>
      </c>
      <c r="AB9" s="240" t="n">
        <v>166</v>
      </c>
      <c r="AC9" s="240" t="n">
        <v>220</v>
      </c>
      <c r="AD9" s="240" t="n">
        <v>284</v>
      </c>
      <c r="AE9" s="240" t="n">
        <v>215</v>
      </c>
      <c r="AF9" s="240" t="n">
        <v>885</v>
      </c>
      <c r="AG9" s="249"/>
      <c r="AI9" s="240" t="n">
        <v>5</v>
      </c>
      <c r="AJ9" s="240" t="n">
        <v>1550</v>
      </c>
      <c r="AK9" s="240" t="n">
        <v>1360</v>
      </c>
      <c r="AL9" s="240" t="n">
        <v>2520</v>
      </c>
      <c r="AM9" s="240" t="n">
        <v>2180</v>
      </c>
      <c r="AN9" s="240" t="n">
        <v>2120</v>
      </c>
      <c r="AO9" s="240" t="n">
        <v>900</v>
      </c>
      <c r="AP9" s="240" t="n">
        <v>3580</v>
      </c>
      <c r="AQ9" s="240" t="n">
        <v>2120</v>
      </c>
      <c r="AR9" s="240" t="n">
        <v>16330</v>
      </c>
      <c r="AS9" s="240" t="n">
        <v>1808</v>
      </c>
      <c r="AT9" s="240" t="n">
        <v>2120</v>
      </c>
      <c r="AU9" s="240" t="n">
        <v>3210</v>
      </c>
      <c r="AV9" s="240" t="n">
        <v>1670</v>
      </c>
      <c r="AW9" s="240" t="n">
        <v>8808</v>
      </c>
      <c r="AX9" s="67"/>
    </row>
    <row r="10" ht="16.5" customHeight="1">
      <c r="A10" s="240" t="n">
        <v>6</v>
      </c>
      <c r="B10" s="240" t="n">
        <v>1824</v>
      </c>
      <c r="C10" s="240" t="n">
        <v>1786</v>
      </c>
      <c r="D10" s="240" t="n">
        <v>1699</v>
      </c>
      <c r="E10" s="240" t="n">
        <v>1483</v>
      </c>
      <c r="F10" s="240" t="n">
        <v>1037</v>
      </c>
      <c r="G10" s="240" t="n">
        <v>1596</v>
      </c>
      <c r="H10" s="240" t="n">
        <v>1767</v>
      </c>
      <c r="I10" s="240" t="n">
        <v>1827</v>
      </c>
      <c r="J10" s="240" t="n">
        <v>13019</v>
      </c>
      <c r="K10" s="240" t="n">
        <v>1606</v>
      </c>
      <c r="L10" s="240" t="n">
        <v>1545</v>
      </c>
      <c r="M10" s="240" t="n">
        <v>1113</v>
      </c>
      <c r="N10" s="240" t="n">
        <v>904</v>
      </c>
      <c r="O10" s="240" t="n">
        <v>5168</v>
      </c>
      <c r="P10" s="67"/>
      <c r="R10" s="240" t="n">
        <v>6</v>
      </c>
      <c r="S10" s="240" t="n">
        <v>329</v>
      </c>
      <c r="T10" s="240" t="n">
        <v>290</v>
      </c>
      <c r="U10" s="240" t="n">
        <v>282</v>
      </c>
      <c r="V10" s="240" t="n">
        <v>302</v>
      </c>
      <c r="W10" s="240" t="n">
        <v>234</v>
      </c>
      <c r="X10" s="240" t="n">
        <v>254</v>
      </c>
      <c r="Y10" s="240" t="n">
        <v>336</v>
      </c>
      <c r="Z10" s="240" t="n">
        <v>303</v>
      </c>
      <c r="AA10" s="240" t="n">
        <v>2330</v>
      </c>
      <c r="AB10" s="240" t="n">
        <v>229</v>
      </c>
      <c r="AC10" s="240" t="n">
        <v>288</v>
      </c>
      <c r="AD10" s="240" t="n">
        <v>259</v>
      </c>
      <c r="AE10" s="240" t="n">
        <v>189</v>
      </c>
      <c r="AF10" s="240" t="n">
        <v>965</v>
      </c>
      <c r="AG10" s="249"/>
      <c r="AI10" s="240" t="n">
        <v>6</v>
      </c>
      <c r="AJ10" s="240" t="n">
        <v>2840</v>
      </c>
      <c r="AK10" s="240" t="n">
        <v>2380</v>
      </c>
      <c r="AL10" s="240" t="n">
        <v>3180</v>
      </c>
      <c r="AM10" s="240" t="n">
        <v>2770</v>
      </c>
      <c r="AN10" s="240" t="n">
        <v>2460</v>
      </c>
      <c r="AO10" s="240" t="n">
        <v>1290</v>
      </c>
      <c r="AP10" s="240" t="n">
        <v>2089</v>
      </c>
      <c r="AQ10" s="240" t="n">
        <v>2460</v>
      </c>
      <c r="AR10" s="240" t="n">
        <v>19469</v>
      </c>
      <c r="AS10" s="240" t="n">
        <v>2510</v>
      </c>
      <c r="AT10" s="240" t="n">
        <v>3749</v>
      </c>
      <c r="AU10" s="240" t="n">
        <v>4360</v>
      </c>
      <c r="AV10" s="240" t="n">
        <v>2374</v>
      </c>
      <c r="AW10" s="240" t="n">
        <v>12993</v>
      </c>
      <c r="AX10" s="67"/>
    </row>
    <row r="11" ht="16.5" customHeight="1">
      <c r="A11" s="240" t="n">
        <v>7</v>
      </c>
      <c r="B11" s="240" t="n">
        <v>1791</v>
      </c>
      <c r="C11" s="240" t="n">
        <v>1736</v>
      </c>
      <c r="D11" s="240" t="n">
        <v>1776</v>
      </c>
      <c r="E11" s="240" t="n">
        <v>1571</v>
      </c>
      <c r="F11" s="240" t="n">
        <v>1383</v>
      </c>
      <c r="G11" s="240" t="n">
        <v>1636</v>
      </c>
      <c r="H11" s="240" t="n">
        <v>1694</v>
      </c>
      <c r="I11" s="240" t="n">
        <v>1775</v>
      </c>
      <c r="J11" s="240" t="n">
        <v>13362</v>
      </c>
      <c r="K11" s="240" t="n">
        <v>1583</v>
      </c>
      <c r="L11" s="240" t="n">
        <v>1473</v>
      </c>
      <c r="M11" s="240" t="n">
        <v>1447</v>
      </c>
      <c r="N11" s="240" t="n">
        <v>1307</v>
      </c>
      <c r="O11" s="240" t="n">
        <v>5810</v>
      </c>
      <c r="P11" s="67"/>
      <c r="R11" s="240" t="n">
        <v>7</v>
      </c>
      <c r="S11" s="240" t="n">
        <v>434</v>
      </c>
      <c r="T11" s="240" t="n">
        <v>391</v>
      </c>
      <c r="U11" s="240" t="n">
        <v>377</v>
      </c>
      <c r="V11" s="240" t="n">
        <v>354</v>
      </c>
      <c r="W11" s="240" t="n">
        <v>302</v>
      </c>
      <c r="X11" s="240" t="n">
        <v>330</v>
      </c>
      <c r="Y11" s="240" t="n">
        <v>362</v>
      </c>
      <c r="Z11" s="240" t="n">
        <v>428</v>
      </c>
      <c r="AA11" s="240" t="n">
        <v>2978</v>
      </c>
      <c r="AB11" s="240" t="n">
        <v>344</v>
      </c>
      <c r="AC11" s="240" t="n">
        <v>344</v>
      </c>
      <c r="AD11" s="240" t="n">
        <v>415</v>
      </c>
      <c r="AE11" s="240" t="n">
        <v>310</v>
      </c>
      <c r="AF11" s="240" t="n">
        <v>1413</v>
      </c>
      <c r="AG11" s="249"/>
      <c r="AI11" s="240" t="n">
        <v>7</v>
      </c>
      <c r="AJ11" s="240" t="n">
        <v>2439</v>
      </c>
      <c r="AK11" s="240" t="n">
        <v>2110</v>
      </c>
      <c r="AL11" s="240" t="n">
        <v>3510</v>
      </c>
      <c r="AM11" s="240" t="n">
        <v>5580</v>
      </c>
      <c r="AN11" s="240" t="n">
        <v>2500</v>
      </c>
      <c r="AO11" s="240" t="n">
        <v>2040</v>
      </c>
      <c r="AP11" s="240" t="n">
        <v>8300</v>
      </c>
      <c r="AQ11" s="240" t="n">
        <v>3150</v>
      </c>
      <c r="AR11" s="240" t="n">
        <v>29629</v>
      </c>
      <c r="AS11" s="240" t="n">
        <v>3940</v>
      </c>
      <c r="AT11" s="240" t="n">
        <v>5770</v>
      </c>
      <c r="AU11" s="240" t="n">
        <v>13900</v>
      </c>
      <c r="AV11" s="240" t="n">
        <v>3780</v>
      </c>
      <c r="AW11" s="240" t="n">
        <v>27390</v>
      </c>
      <c r="AX11" s="67"/>
    </row>
    <row r="12" ht="16.5" customHeight="1">
      <c r="A12" s="240" t="n">
        <v>8</v>
      </c>
      <c r="B12" s="240" t="n">
        <v>1479</v>
      </c>
      <c r="C12" s="240" t="n">
        <v>1508</v>
      </c>
      <c r="D12" s="240" t="n">
        <v>1402</v>
      </c>
      <c r="E12" s="240" t="n">
        <v>1529</v>
      </c>
      <c r="F12" s="240" t="n">
        <v>1514</v>
      </c>
      <c r="G12" s="240" t="n">
        <v>1443</v>
      </c>
      <c r="H12" s="240" t="n">
        <v>1505</v>
      </c>
      <c r="I12" s="240" t="n">
        <v>1511</v>
      </c>
      <c r="J12" s="240" t="n">
        <v>11891</v>
      </c>
      <c r="K12" s="240" t="n">
        <v>1405</v>
      </c>
      <c r="L12" s="240" t="n">
        <v>1250</v>
      </c>
      <c r="M12" s="240" t="n">
        <v>1326</v>
      </c>
      <c r="N12" s="240" t="n">
        <v>1418</v>
      </c>
      <c r="O12" s="240" t="n">
        <v>5399</v>
      </c>
      <c r="P12" s="67"/>
      <c r="R12" s="240" t="n">
        <v>8</v>
      </c>
      <c r="S12" s="240" t="n">
        <v>445</v>
      </c>
      <c r="T12" s="240" t="n">
        <v>432</v>
      </c>
      <c r="U12" s="240" t="n">
        <v>398</v>
      </c>
      <c r="V12" s="240" t="n">
        <v>441</v>
      </c>
      <c r="W12" s="240" t="n">
        <v>375</v>
      </c>
      <c r="X12" s="240" t="n">
        <v>347</v>
      </c>
      <c r="Y12" s="240" t="n">
        <v>420</v>
      </c>
      <c r="Z12" s="240" t="n">
        <v>390</v>
      </c>
      <c r="AA12" s="240" t="n">
        <v>3248</v>
      </c>
      <c r="AB12" s="240" t="n">
        <v>365</v>
      </c>
      <c r="AC12" s="240" t="n">
        <v>386</v>
      </c>
      <c r="AD12" s="240" t="n">
        <v>445</v>
      </c>
      <c r="AE12" s="240" t="n">
        <v>343</v>
      </c>
      <c r="AF12" s="240" t="n">
        <v>1539</v>
      </c>
      <c r="AG12" s="249"/>
      <c r="AI12" s="240" t="n">
        <v>8</v>
      </c>
      <c r="AJ12" s="240" t="n">
        <v>3040</v>
      </c>
      <c r="AK12" s="240" t="n">
        <v>3250</v>
      </c>
      <c r="AL12" s="240" t="n">
        <v>3560</v>
      </c>
      <c r="AM12" s="240" t="n">
        <v>4010</v>
      </c>
      <c r="AN12" s="240" t="n">
        <v>4440</v>
      </c>
      <c r="AO12" s="240" t="n">
        <v>3160</v>
      </c>
      <c r="AP12" s="240" t="n">
        <v>4470</v>
      </c>
      <c r="AQ12" s="240" t="n">
        <v>5252</v>
      </c>
      <c r="AR12" s="240" t="n">
        <v>31182</v>
      </c>
      <c r="AS12" s="240" t="n">
        <v>4470</v>
      </c>
      <c r="AT12" s="240" t="n">
        <v>8550</v>
      </c>
      <c r="AU12" s="240" t="n">
        <v>5170</v>
      </c>
      <c r="AV12" s="240" t="n">
        <v>4440</v>
      </c>
      <c r="AW12" s="240" t="n">
        <v>22630</v>
      </c>
      <c r="AX12" s="67"/>
    </row>
    <row r="13" ht="16.5" customHeight="1">
      <c r="A13" s="240" t="n">
        <v>9</v>
      </c>
      <c r="B13" s="240" t="n">
        <v>1382</v>
      </c>
      <c r="C13" s="240" t="n">
        <v>1290</v>
      </c>
      <c r="D13" s="240" t="n">
        <v>1238</v>
      </c>
      <c r="E13" s="240" t="n">
        <v>1333</v>
      </c>
      <c r="F13" s="240" t="n">
        <v>1437</v>
      </c>
      <c r="G13" s="240" t="n">
        <v>1346</v>
      </c>
      <c r="H13" s="240" t="n">
        <v>1267</v>
      </c>
      <c r="I13" s="240" t="n">
        <v>1266</v>
      </c>
      <c r="J13" s="240" t="n">
        <v>10559</v>
      </c>
      <c r="K13" s="240" t="n">
        <v>1236</v>
      </c>
      <c r="L13" s="240" t="n">
        <v>1088</v>
      </c>
      <c r="M13" s="240" t="n">
        <v>1212</v>
      </c>
      <c r="N13" s="240" t="n">
        <v>1368</v>
      </c>
      <c r="O13" s="240" t="n">
        <v>4904</v>
      </c>
      <c r="P13" s="67"/>
      <c r="R13" s="240" t="n">
        <v>9</v>
      </c>
      <c r="S13" s="240" t="n">
        <v>457</v>
      </c>
      <c r="T13" s="240" t="n">
        <v>423</v>
      </c>
      <c r="U13" s="240" t="n">
        <v>394</v>
      </c>
      <c r="V13" s="240" t="n">
        <v>447</v>
      </c>
      <c r="W13" s="240" t="n">
        <v>414</v>
      </c>
      <c r="X13" s="240" t="n">
        <v>386</v>
      </c>
      <c r="Y13" s="240" t="n">
        <v>423</v>
      </c>
      <c r="Z13" s="240" t="n">
        <v>344</v>
      </c>
      <c r="AA13" s="240" t="n">
        <v>3288</v>
      </c>
      <c r="AB13" s="240" t="n">
        <v>381</v>
      </c>
      <c r="AC13" s="240" t="n">
        <v>408</v>
      </c>
      <c r="AD13" s="240" t="n">
        <v>405</v>
      </c>
      <c r="AE13" s="240" t="n">
        <v>413</v>
      </c>
      <c r="AF13" s="240" t="n">
        <v>1607</v>
      </c>
      <c r="AG13" s="249"/>
      <c r="AI13" s="240" t="n">
        <v>9</v>
      </c>
      <c r="AJ13" s="240" t="n">
        <v>4080</v>
      </c>
      <c r="AK13" s="240" t="n">
        <v>3180</v>
      </c>
      <c r="AL13" s="240" t="n">
        <v>4445</v>
      </c>
      <c r="AM13" s="240" t="n">
        <v>4350</v>
      </c>
      <c r="AN13" s="240" t="n">
        <v>3220</v>
      </c>
      <c r="AO13" s="240" t="n">
        <v>3730</v>
      </c>
      <c r="AP13" s="240" t="n">
        <v>23070</v>
      </c>
      <c r="AQ13" s="240" t="n">
        <v>6500</v>
      </c>
      <c r="AR13" s="240" t="n">
        <v>52575</v>
      </c>
      <c r="AS13" s="240" t="n">
        <v>5096</v>
      </c>
      <c r="AT13" s="240" t="n">
        <v>6550</v>
      </c>
      <c r="AU13" s="240" t="n">
        <v>14414</v>
      </c>
      <c r="AV13" s="240" t="n">
        <v>5165</v>
      </c>
      <c r="AW13" s="240" t="n">
        <v>31225</v>
      </c>
      <c r="AX13" s="67"/>
    </row>
    <row r="14" ht="16.5" customHeight="1">
      <c r="A14" s="240" t="n">
        <v>10</v>
      </c>
      <c r="B14" s="240" t="n">
        <v>1231</v>
      </c>
      <c r="C14" s="240" t="n">
        <v>1180</v>
      </c>
      <c r="D14" s="240" t="n">
        <v>1167</v>
      </c>
      <c r="E14" s="240" t="n">
        <v>1197</v>
      </c>
      <c r="F14" s="240" t="n">
        <v>1275</v>
      </c>
      <c r="G14" s="240" t="n">
        <v>1189</v>
      </c>
      <c r="H14" s="240" t="n">
        <v>1204</v>
      </c>
      <c r="I14" s="240" t="n">
        <v>1205</v>
      </c>
      <c r="J14" s="240" t="n">
        <v>9648</v>
      </c>
      <c r="K14" s="240" t="n">
        <v>1123</v>
      </c>
      <c r="L14" s="240" t="n">
        <v>1056</v>
      </c>
      <c r="M14" s="240" t="n">
        <v>1135</v>
      </c>
      <c r="N14" s="240" t="n">
        <v>1238</v>
      </c>
      <c r="O14" s="240" t="n">
        <v>4552</v>
      </c>
      <c r="P14" s="67"/>
      <c r="R14" s="240" t="n">
        <v>10</v>
      </c>
      <c r="S14" s="240" t="n">
        <v>493</v>
      </c>
      <c r="T14" s="240" t="n">
        <v>416</v>
      </c>
      <c r="U14" s="240" t="n">
        <v>420</v>
      </c>
      <c r="V14" s="240" t="n">
        <v>436</v>
      </c>
      <c r="W14" s="240" t="n">
        <v>443</v>
      </c>
      <c r="X14" s="240" t="n">
        <v>421</v>
      </c>
      <c r="Y14" s="240" t="n">
        <v>461</v>
      </c>
      <c r="Z14" s="240" t="n">
        <v>443</v>
      </c>
      <c r="AA14" s="240" t="n">
        <v>3533</v>
      </c>
      <c r="AB14" s="240" t="n">
        <v>418</v>
      </c>
      <c r="AC14" s="240" t="n">
        <v>437</v>
      </c>
      <c r="AD14" s="240" t="n">
        <v>432</v>
      </c>
      <c r="AE14" s="240" t="n">
        <v>472</v>
      </c>
      <c r="AF14" s="240" t="n">
        <v>1759</v>
      </c>
      <c r="AG14" s="249"/>
      <c r="AI14" s="240" t="n">
        <v>10</v>
      </c>
      <c r="AJ14" s="240" t="n">
        <v>3360</v>
      </c>
      <c r="AK14" s="240" t="n">
        <v>2750</v>
      </c>
      <c r="AL14" s="240" t="n">
        <v>5140</v>
      </c>
      <c r="AM14" s="240" t="n">
        <v>4990</v>
      </c>
      <c r="AN14" s="240" t="n">
        <v>3080</v>
      </c>
      <c r="AO14" s="240" t="n">
        <v>6655</v>
      </c>
      <c r="AP14" s="240" t="n">
        <v>7080</v>
      </c>
      <c r="AQ14" s="240" t="n">
        <v>12264</v>
      </c>
      <c r="AR14" s="240" t="n">
        <v>45319</v>
      </c>
      <c r="AS14" s="240" t="n">
        <v>5245</v>
      </c>
      <c r="AT14" s="240" t="n">
        <v>23390</v>
      </c>
      <c r="AU14" s="240" t="n">
        <v>10833</v>
      </c>
      <c r="AV14" s="240" t="n">
        <v>4710</v>
      </c>
      <c r="AW14" s="240" t="n">
        <v>44178</v>
      </c>
      <c r="AX14" s="67"/>
    </row>
    <row r="15" ht="16.5" customHeight="1">
      <c r="A15" s="240" t="n">
        <v>11</v>
      </c>
      <c r="B15" s="240" t="n">
        <v>1308</v>
      </c>
      <c r="C15" s="240" t="n">
        <v>1181</v>
      </c>
      <c r="D15" s="240" t="n">
        <v>1118</v>
      </c>
      <c r="E15" s="240" t="n">
        <v>1105</v>
      </c>
      <c r="F15" s="240" t="n">
        <v>1143</v>
      </c>
      <c r="G15" s="240" t="n">
        <v>1265</v>
      </c>
      <c r="H15" s="240" t="n">
        <v>1267</v>
      </c>
      <c r="I15" s="240" t="n">
        <v>1202</v>
      </c>
      <c r="J15" s="240" t="n">
        <v>9589</v>
      </c>
      <c r="K15" s="240" t="n">
        <v>1156</v>
      </c>
      <c r="L15" s="240" t="n">
        <v>1034</v>
      </c>
      <c r="M15" s="240" t="n">
        <v>1053</v>
      </c>
      <c r="N15" s="240" t="n">
        <v>1140</v>
      </c>
      <c r="O15" s="240" t="n">
        <v>4383</v>
      </c>
      <c r="P15" s="67"/>
      <c r="R15" s="240" t="n">
        <v>11</v>
      </c>
      <c r="S15" s="240" t="n">
        <v>458</v>
      </c>
      <c r="T15" s="240" t="n">
        <v>460</v>
      </c>
      <c r="U15" s="240" t="n">
        <v>482</v>
      </c>
      <c r="V15" s="240" t="n">
        <v>428</v>
      </c>
      <c r="W15" s="240" t="n">
        <v>400</v>
      </c>
      <c r="X15" s="240" t="n">
        <v>448</v>
      </c>
      <c r="Y15" s="240" t="n">
        <v>495</v>
      </c>
      <c r="Z15" s="240" t="n">
        <v>488</v>
      </c>
      <c r="AA15" s="240" t="n">
        <v>3659</v>
      </c>
      <c r="AB15" s="240" t="n">
        <v>465</v>
      </c>
      <c r="AC15" s="240" t="n">
        <v>351</v>
      </c>
      <c r="AD15" s="240" t="n">
        <v>509</v>
      </c>
      <c r="AE15" s="240" t="n">
        <v>428</v>
      </c>
      <c r="AF15" s="240" t="n">
        <v>1753</v>
      </c>
      <c r="AG15" s="249"/>
      <c r="AI15" s="240" t="n">
        <v>11</v>
      </c>
      <c r="AJ15" s="240" t="n">
        <v>4600</v>
      </c>
      <c r="AK15" s="240" t="n">
        <v>4010</v>
      </c>
      <c r="AL15" s="240" t="n">
        <v>5780</v>
      </c>
      <c r="AM15" s="240" t="n">
        <v>6540</v>
      </c>
      <c r="AN15" s="240" t="n">
        <v>4690</v>
      </c>
      <c r="AO15" s="240" t="n">
        <v>4880</v>
      </c>
      <c r="AP15" s="240" t="n">
        <v>7040</v>
      </c>
      <c r="AQ15" s="240" t="n">
        <v>12050</v>
      </c>
      <c r="AR15" s="240" t="n">
        <v>49590</v>
      </c>
      <c r="AS15" s="240" t="n">
        <v>7777</v>
      </c>
      <c r="AT15" s="240" t="n">
        <v>6530</v>
      </c>
      <c r="AU15" s="240" t="n">
        <v>8710</v>
      </c>
      <c r="AV15" s="240" t="n">
        <v>9620</v>
      </c>
      <c r="AW15" s="240" t="n">
        <v>32637</v>
      </c>
      <c r="AX15" s="67"/>
    </row>
    <row r="16" ht="16.5" customHeight="1">
      <c r="A16" s="240" t="n">
        <v>12</v>
      </c>
      <c r="B16" s="240" t="n">
        <v>1797</v>
      </c>
      <c r="C16" s="240" t="n">
        <v>1739</v>
      </c>
      <c r="D16" s="240" t="n">
        <v>1551</v>
      </c>
      <c r="E16" s="240" t="n">
        <v>1234</v>
      </c>
      <c r="F16" s="240" t="n">
        <v>1282</v>
      </c>
      <c r="G16" s="240" t="n">
        <v>1595</v>
      </c>
      <c r="H16" s="240" t="n">
        <v>1576</v>
      </c>
      <c r="I16" s="240" t="n">
        <v>1658</v>
      </c>
      <c r="J16" s="240" t="n">
        <v>12432</v>
      </c>
      <c r="K16" s="240" t="n">
        <v>1497</v>
      </c>
      <c r="L16" s="240" t="n">
        <v>1335</v>
      </c>
      <c r="M16" s="240" t="n">
        <v>1212</v>
      </c>
      <c r="N16" s="240" t="n">
        <v>1216</v>
      </c>
      <c r="O16" s="240" t="n">
        <v>5260</v>
      </c>
      <c r="P16" s="67"/>
      <c r="R16" s="240" t="n">
        <v>12</v>
      </c>
      <c r="S16" s="240" t="n">
        <v>552</v>
      </c>
      <c r="T16" s="240" t="n">
        <v>551</v>
      </c>
      <c r="U16" s="240" t="n">
        <v>495</v>
      </c>
      <c r="V16" s="240" t="n">
        <v>439</v>
      </c>
      <c r="W16" s="240" t="n">
        <v>439</v>
      </c>
      <c r="X16" s="240" t="n">
        <v>522</v>
      </c>
      <c r="Y16" s="240" t="n">
        <v>547</v>
      </c>
      <c r="Z16" s="240" t="n">
        <v>467</v>
      </c>
      <c r="AA16" s="240" t="n">
        <v>4012</v>
      </c>
      <c r="AB16" s="240" t="n">
        <v>560</v>
      </c>
      <c r="AC16" s="240" t="n">
        <v>423</v>
      </c>
      <c r="AD16" s="240" t="n">
        <v>578</v>
      </c>
      <c r="AE16" s="240" t="n">
        <v>478</v>
      </c>
      <c r="AF16" s="240" t="n">
        <v>2039</v>
      </c>
      <c r="AG16" s="249"/>
      <c r="AI16" s="240" t="n">
        <v>12</v>
      </c>
      <c r="AJ16" s="240" t="n">
        <v>6230</v>
      </c>
      <c r="AK16" s="240" t="n">
        <v>5290</v>
      </c>
      <c r="AL16" s="240" t="n">
        <v>6650</v>
      </c>
      <c r="AM16" s="240" t="n">
        <v>7580</v>
      </c>
      <c r="AN16" s="240" t="n">
        <v>5780</v>
      </c>
      <c r="AO16" s="240" t="n">
        <v>5270</v>
      </c>
      <c r="AP16" s="240" t="n">
        <v>6645</v>
      </c>
      <c r="AQ16" s="240" t="n">
        <v>7590</v>
      </c>
      <c r="AR16" s="240" t="n">
        <v>51035</v>
      </c>
      <c r="AS16" s="240" t="n">
        <v>13770</v>
      </c>
      <c r="AT16" s="240" t="n">
        <v>11250</v>
      </c>
      <c r="AU16" s="240" t="n">
        <v>9940</v>
      </c>
      <c r="AV16" s="240" t="n">
        <v>5885</v>
      </c>
      <c r="AW16" s="240" t="n">
        <v>40845</v>
      </c>
      <c r="AX16" s="67"/>
    </row>
    <row r="17" ht="16.5" customHeight="1">
      <c r="A17" s="240" t="n">
        <v>13</v>
      </c>
      <c r="B17" s="240" t="n">
        <v>1357</v>
      </c>
      <c r="C17" s="240" t="n">
        <v>1293</v>
      </c>
      <c r="D17" s="240" t="n">
        <v>1229</v>
      </c>
      <c r="E17" s="240" t="n">
        <v>1136</v>
      </c>
      <c r="F17" s="240" t="n">
        <v>1260</v>
      </c>
      <c r="G17" s="240" t="n">
        <v>1348</v>
      </c>
      <c r="H17" s="240" t="n">
        <v>1301</v>
      </c>
      <c r="I17" s="240" t="n">
        <v>1326</v>
      </c>
      <c r="J17" s="240" t="n">
        <v>10250</v>
      </c>
      <c r="K17" s="240" t="n">
        <v>1201</v>
      </c>
      <c r="L17" s="240" t="n">
        <v>1094</v>
      </c>
      <c r="M17" s="240" t="n">
        <v>1077</v>
      </c>
      <c r="N17" s="240" t="n">
        <v>1143</v>
      </c>
      <c r="O17" s="240" t="n">
        <v>4515</v>
      </c>
      <c r="P17" s="67"/>
      <c r="R17" s="240" t="n">
        <v>13</v>
      </c>
      <c r="S17" s="240" t="n">
        <v>733</v>
      </c>
      <c r="T17" s="240" t="n">
        <v>678</v>
      </c>
      <c r="U17" s="240" t="n">
        <v>574</v>
      </c>
      <c r="V17" s="240" t="n">
        <v>538</v>
      </c>
      <c r="W17" s="240" t="n">
        <v>507</v>
      </c>
      <c r="X17" s="240" t="n">
        <v>628</v>
      </c>
      <c r="Y17" s="240" t="n">
        <v>662</v>
      </c>
      <c r="Z17" s="240" t="n">
        <v>638</v>
      </c>
      <c r="AA17" s="240" t="n">
        <v>4958</v>
      </c>
      <c r="AB17" s="240" t="n">
        <v>545</v>
      </c>
      <c r="AC17" s="240" t="n">
        <v>581</v>
      </c>
      <c r="AD17" s="240" t="n">
        <v>518</v>
      </c>
      <c r="AE17" s="240" t="n">
        <v>558</v>
      </c>
      <c r="AF17" s="240" t="n">
        <v>2202</v>
      </c>
      <c r="AG17" s="249"/>
      <c r="AI17" s="240" t="n">
        <v>13</v>
      </c>
      <c r="AJ17" s="240" t="n">
        <v>5464</v>
      </c>
      <c r="AK17" s="240" t="n">
        <v>8875</v>
      </c>
      <c r="AL17" s="240" t="n">
        <v>7380</v>
      </c>
      <c r="AM17" s="240" t="n">
        <v>8090</v>
      </c>
      <c r="AN17" s="240" t="n">
        <v>7493</v>
      </c>
      <c r="AO17" s="240" t="n">
        <v>8230</v>
      </c>
      <c r="AP17" s="240" t="n">
        <v>8710</v>
      </c>
      <c r="AQ17" s="240" t="n">
        <v>6920</v>
      </c>
      <c r="AR17" s="240" t="n">
        <v>61162</v>
      </c>
      <c r="AS17" s="240" t="n">
        <v>10680</v>
      </c>
      <c r="AT17" s="240" t="n">
        <v>11570</v>
      </c>
      <c r="AU17" s="240" t="n">
        <v>9567</v>
      </c>
      <c r="AV17" s="240" t="n">
        <v>7455</v>
      </c>
      <c r="AW17" s="240" t="n">
        <v>39272</v>
      </c>
      <c r="AX17" s="67"/>
    </row>
    <row r="18" ht="16.5" customHeight="1">
      <c r="A18" s="240" t="n">
        <v>14</v>
      </c>
      <c r="B18" s="240" t="n">
        <v>1055</v>
      </c>
      <c r="C18" s="240" t="n">
        <v>1116</v>
      </c>
      <c r="D18" s="240" t="n">
        <v>1011</v>
      </c>
      <c r="E18" s="240" t="n">
        <v>1083</v>
      </c>
      <c r="F18" s="240" t="n">
        <v>1108</v>
      </c>
      <c r="G18" s="240" t="n">
        <v>1045</v>
      </c>
      <c r="H18" s="240" t="n">
        <v>1026</v>
      </c>
      <c r="I18" s="240" t="n">
        <v>1024</v>
      </c>
      <c r="J18" s="240" t="n">
        <v>8468</v>
      </c>
      <c r="K18" s="240" t="n">
        <v>1000</v>
      </c>
      <c r="L18" s="240" t="n">
        <v>826</v>
      </c>
      <c r="M18" s="240" t="n">
        <v>920</v>
      </c>
      <c r="N18" s="240" t="n">
        <v>1084</v>
      </c>
      <c r="O18" s="240" t="n">
        <v>3830</v>
      </c>
      <c r="P18" s="67"/>
      <c r="R18" s="240" t="n">
        <v>14</v>
      </c>
      <c r="S18" s="240" t="n">
        <v>663</v>
      </c>
      <c r="T18" s="240" t="n">
        <v>652</v>
      </c>
      <c r="U18" s="240" t="n">
        <v>569</v>
      </c>
      <c r="V18" s="240" t="n">
        <v>551</v>
      </c>
      <c r="W18" s="240" t="n">
        <v>608</v>
      </c>
      <c r="X18" s="240" t="n">
        <v>622</v>
      </c>
      <c r="Y18" s="240" t="n">
        <v>653</v>
      </c>
      <c r="Z18" s="240" t="n">
        <v>624</v>
      </c>
      <c r="AA18" s="240" t="n">
        <v>4942</v>
      </c>
      <c r="AB18" s="240" t="n">
        <v>584</v>
      </c>
      <c r="AC18" s="240" t="n">
        <v>546</v>
      </c>
      <c r="AD18" s="240" t="n">
        <v>557</v>
      </c>
      <c r="AE18" s="240" t="n">
        <v>584</v>
      </c>
      <c r="AF18" s="240" t="n">
        <v>2271</v>
      </c>
      <c r="AG18" s="249"/>
      <c r="AI18" s="240" t="n">
        <v>14</v>
      </c>
      <c r="AJ18" s="240" t="n">
        <v>6590</v>
      </c>
      <c r="AK18" s="240" t="n">
        <v>5910</v>
      </c>
      <c r="AL18" s="240" t="n">
        <v>8170</v>
      </c>
      <c r="AM18" s="240" t="n">
        <v>8760</v>
      </c>
      <c r="AN18" s="240" t="n">
        <v>8230</v>
      </c>
      <c r="AO18" s="240" t="n">
        <v>12230</v>
      </c>
      <c r="AP18" s="240" t="n">
        <v>7410</v>
      </c>
      <c r="AQ18" s="240" t="n">
        <v>9508</v>
      </c>
      <c r="AR18" s="240" t="n">
        <v>66808</v>
      </c>
      <c r="AS18" s="240" t="n">
        <v>10930</v>
      </c>
      <c r="AT18" s="240" t="n">
        <v>10430</v>
      </c>
      <c r="AU18" s="240" t="n">
        <v>9020</v>
      </c>
      <c r="AV18" s="240" t="n">
        <v>7582</v>
      </c>
      <c r="AW18" s="240" t="n">
        <v>37962</v>
      </c>
      <c r="AX18" s="67"/>
    </row>
    <row r="19" ht="16.5" customHeight="1">
      <c r="A19" s="240" t="n">
        <v>15</v>
      </c>
      <c r="B19" s="240" t="n">
        <v>895</v>
      </c>
      <c r="C19" s="240" t="n">
        <v>835</v>
      </c>
      <c r="D19" s="240" t="n">
        <v>790</v>
      </c>
      <c r="E19" s="240" t="n">
        <v>392</v>
      </c>
      <c r="F19" s="240" t="n">
        <v>916</v>
      </c>
      <c r="G19" s="240" t="n">
        <v>936</v>
      </c>
      <c r="H19" s="240" t="n">
        <v>948</v>
      </c>
      <c r="I19" s="240" t="n">
        <v>938</v>
      </c>
      <c r="J19" s="240" t="n">
        <v>6650</v>
      </c>
      <c r="K19" s="240" t="n">
        <v>854</v>
      </c>
      <c r="L19" s="240" t="n">
        <v>762</v>
      </c>
      <c r="M19" s="240" t="n">
        <v>874</v>
      </c>
      <c r="N19" s="240" t="n">
        <v>979</v>
      </c>
      <c r="O19" s="240" t="n">
        <v>3469</v>
      </c>
      <c r="P19" s="67"/>
      <c r="R19" s="240" t="n">
        <v>15</v>
      </c>
      <c r="S19" s="240" t="n">
        <v>657</v>
      </c>
      <c r="T19" s="240" t="n">
        <v>618</v>
      </c>
      <c r="U19" s="240" t="n">
        <v>540</v>
      </c>
      <c r="V19" s="240" t="n">
        <v>570</v>
      </c>
      <c r="W19" s="240" t="n">
        <v>612</v>
      </c>
      <c r="X19" s="240" t="n">
        <v>645</v>
      </c>
      <c r="Y19" s="240" t="n">
        <v>633</v>
      </c>
      <c r="Z19" s="240" t="n">
        <v>615</v>
      </c>
      <c r="AA19" s="240" t="n">
        <v>4890</v>
      </c>
      <c r="AB19" s="240" t="n">
        <v>481</v>
      </c>
      <c r="AC19" s="240" t="n">
        <v>571</v>
      </c>
      <c r="AD19" s="240" t="n">
        <v>661</v>
      </c>
      <c r="AE19" s="240" t="n">
        <v>607</v>
      </c>
      <c r="AF19" s="240" t="n">
        <v>2320</v>
      </c>
      <c r="AG19" s="249"/>
      <c r="AI19" s="240" t="n">
        <v>15</v>
      </c>
      <c r="AJ19" s="240" t="n">
        <v>6172</v>
      </c>
      <c r="AK19" s="240" t="n">
        <v>7100</v>
      </c>
      <c r="AL19" s="240" t="n">
        <v>6690</v>
      </c>
      <c r="AM19" s="240" t="n">
        <v>3390</v>
      </c>
      <c r="AN19" s="240" t="n">
        <v>5535</v>
      </c>
      <c r="AO19" s="240" t="n">
        <v>5118</v>
      </c>
      <c r="AP19" s="240" t="n">
        <v>6360</v>
      </c>
      <c r="AQ19" s="240" t="n">
        <v>5990</v>
      </c>
      <c r="AR19" s="240" t="n">
        <v>46355</v>
      </c>
      <c r="AS19" s="240" t="n">
        <v>11370</v>
      </c>
      <c r="AT19" s="240" t="n">
        <v>7710</v>
      </c>
      <c r="AU19" s="240" t="n">
        <v>9790</v>
      </c>
      <c r="AV19" s="240" t="n">
        <v>8118</v>
      </c>
      <c r="AW19" s="240" t="n">
        <v>36988</v>
      </c>
      <c r="AX19" s="67"/>
    </row>
    <row r="20" ht="16.5" customHeight="1">
      <c r="A20" s="240" t="n">
        <v>16</v>
      </c>
      <c r="B20" s="240" t="n">
        <v>820</v>
      </c>
      <c r="C20" s="240" t="n">
        <v>881</v>
      </c>
      <c r="D20" s="240" t="n">
        <v>814</v>
      </c>
      <c r="E20" s="240"/>
      <c r="F20" s="240" t="n">
        <v>971</v>
      </c>
      <c r="G20" s="240" t="n">
        <v>930</v>
      </c>
      <c r="H20" s="240" t="n">
        <v>893</v>
      </c>
      <c r="I20" s="240" t="n">
        <v>856</v>
      </c>
      <c r="J20" s="240" t="n">
        <v>6165</v>
      </c>
      <c r="K20" s="240" t="n">
        <v>786</v>
      </c>
      <c r="L20" s="240" t="n">
        <v>741</v>
      </c>
      <c r="M20" s="240" t="n">
        <v>886</v>
      </c>
      <c r="N20" s="240" t="n">
        <v>1003</v>
      </c>
      <c r="O20" s="240" t="n">
        <v>3416</v>
      </c>
      <c r="P20" s="67"/>
      <c r="R20" s="240" t="n">
        <v>16</v>
      </c>
      <c r="S20" s="240" t="n">
        <v>609</v>
      </c>
      <c r="T20" s="240" t="n">
        <v>584</v>
      </c>
      <c r="U20" s="240" t="n">
        <v>510</v>
      </c>
      <c r="V20" s="240"/>
      <c r="W20" s="240" t="n">
        <v>560</v>
      </c>
      <c r="X20" s="240" t="n">
        <v>563</v>
      </c>
      <c r="Y20" s="240" t="n">
        <v>625</v>
      </c>
      <c r="Z20" s="240" t="n">
        <v>598</v>
      </c>
      <c r="AA20" s="240" t="n">
        <v>4049</v>
      </c>
      <c r="AB20" s="240" t="n">
        <v>648</v>
      </c>
      <c r="AC20" s="240" t="n">
        <v>559</v>
      </c>
      <c r="AD20" s="240" t="n">
        <v>610</v>
      </c>
      <c r="AE20" s="240" t="n">
        <v>561</v>
      </c>
      <c r="AF20" s="240" t="n">
        <v>2378</v>
      </c>
      <c r="AG20" s="249"/>
      <c r="AI20" s="240" t="n">
        <v>16</v>
      </c>
      <c r="AJ20" s="240" t="n">
        <v>5860</v>
      </c>
      <c r="AK20" s="240" t="n">
        <v>5780</v>
      </c>
      <c r="AL20" s="240" t="n">
        <v>8470</v>
      </c>
      <c r="AM20" s="240"/>
      <c r="AN20" s="240" t="n">
        <v>6487</v>
      </c>
      <c r="AO20" s="240" t="n">
        <v>5572</v>
      </c>
      <c r="AP20" s="240" t="n">
        <v>6350</v>
      </c>
      <c r="AQ20" s="240" t="n">
        <v>12430</v>
      </c>
      <c r="AR20" s="240" t="n">
        <v>50949</v>
      </c>
      <c r="AS20" s="240" t="n">
        <v>11184</v>
      </c>
      <c r="AT20" s="240" t="n">
        <v>8550</v>
      </c>
      <c r="AU20" s="240" t="n">
        <v>9030</v>
      </c>
      <c r="AV20" s="240" t="n">
        <v>8360</v>
      </c>
      <c r="AW20" s="240" t="n">
        <v>37124</v>
      </c>
      <c r="AX20" s="67"/>
    </row>
    <row r="21" ht="16.5" customHeight="1">
      <c r="A21" s="240" t="n">
        <v>17</v>
      </c>
      <c r="B21" s="240" t="n">
        <v>911</v>
      </c>
      <c r="C21" s="240" t="n">
        <v>907</v>
      </c>
      <c r="D21" s="240" t="n">
        <v>882</v>
      </c>
      <c r="E21" s="240" t="n">
        <v>851</v>
      </c>
      <c r="F21" s="240" t="n">
        <v>879</v>
      </c>
      <c r="G21" s="240" t="n">
        <v>975</v>
      </c>
      <c r="H21" s="240" t="n">
        <v>880</v>
      </c>
      <c r="I21" s="240" t="n">
        <v>906</v>
      </c>
      <c r="J21" s="240" t="n">
        <v>7191</v>
      </c>
      <c r="K21" s="240" t="n">
        <v>907</v>
      </c>
      <c r="L21" s="240" t="n">
        <v>747</v>
      </c>
      <c r="M21" s="240" t="n">
        <v>812</v>
      </c>
      <c r="N21" s="240" t="n">
        <v>845</v>
      </c>
      <c r="O21" s="240" t="n">
        <v>3311</v>
      </c>
      <c r="P21" s="67"/>
      <c r="R21" s="240" t="n">
        <v>17</v>
      </c>
      <c r="S21" s="240" t="n">
        <v>528</v>
      </c>
      <c r="T21" s="240" t="n">
        <v>521</v>
      </c>
      <c r="U21" s="240" t="n">
        <v>525</v>
      </c>
      <c r="V21" s="240"/>
      <c r="W21" s="240" t="n">
        <v>620</v>
      </c>
      <c r="X21" s="240" t="n">
        <v>641</v>
      </c>
      <c r="Y21" s="240" t="n">
        <v>571</v>
      </c>
      <c r="Z21" s="240" t="n">
        <v>581</v>
      </c>
      <c r="AA21" s="240" t="n">
        <v>3987</v>
      </c>
      <c r="AB21" s="240" t="n">
        <v>580</v>
      </c>
      <c r="AC21" s="240" t="n">
        <v>572</v>
      </c>
      <c r="AD21" s="240" t="n">
        <v>663</v>
      </c>
      <c r="AE21" s="240" t="n">
        <v>606</v>
      </c>
      <c r="AF21" s="240" t="n">
        <v>2421</v>
      </c>
      <c r="AG21" s="249"/>
      <c r="AI21" s="240" t="n">
        <v>17</v>
      </c>
      <c r="AJ21" s="240" t="n">
        <v>4390</v>
      </c>
      <c r="AK21" s="240" t="n">
        <v>5370</v>
      </c>
      <c r="AL21" s="240" t="n">
        <v>9470</v>
      </c>
      <c r="AM21" s="240" t="n">
        <v>4573</v>
      </c>
      <c r="AN21" s="240" t="n">
        <v>6746</v>
      </c>
      <c r="AO21" s="240" t="n">
        <v>6591</v>
      </c>
      <c r="AP21" s="240" t="n">
        <v>6170</v>
      </c>
      <c r="AQ21" s="240" t="n">
        <v>10500</v>
      </c>
      <c r="AR21" s="240" t="n">
        <v>53810</v>
      </c>
      <c r="AS21" s="240" t="n">
        <v>12627</v>
      </c>
      <c r="AT21" s="240" t="n">
        <v>8090</v>
      </c>
      <c r="AU21" s="240" t="n">
        <v>10140</v>
      </c>
      <c r="AV21" s="240" t="n">
        <v>10090</v>
      </c>
      <c r="AW21" s="240" t="n">
        <v>40947</v>
      </c>
      <c r="AX21" s="67"/>
    </row>
    <row r="22" ht="16.5" customHeight="1">
      <c r="A22" s="240" t="n">
        <v>18</v>
      </c>
      <c r="B22" s="240" t="n">
        <v>1267</v>
      </c>
      <c r="C22" s="240" t="n">
        <v>1257</v>
      </c>
      <c r="D22" s="240" t="n">
        <v>1107</v>
      </c>
      <c r="E22" s="240" t="n">
        <v>980</v>
      </c>
      <c r="F22" s="240" t="n">
        <v>993</v>
      </c>
      <c r="G22" s="240" t="n">
        <v>1264</v>
      </c>
      <c r="H22" s="240" t="n">
        <v>1159</v>
      </c>
      <c r="I22" s="240" t="n">
        <v>1139</v>
      </c>
      <c r="J22" s="240" t="n">
        <v>9166</v>
      </c>
      <c r="K22" s="240" t="n">
        <v>1079</v>
      </c>
      <c r="L22" s="240" t="n">
        <v>946</v>
      </c>
      <c r="M22" s="240" t="n">
        <v>950</v>
      </c>
      <c r="N22" s="240" t="n">
        <v>1048</v>
      </c>
      <c r="O22" s="240" t="n">
        <v>4023</v>
      </c>
      <c r="P22" s="67"/>
      <c r="R22" s="240" t="n">
        <v>18</v>
      </c>
      <c r="S22" s="240" t="n">
        <v>609</v>
      </c>
      <c r="T22" s="240" t="n">
        <v>616</v>
      </c>
      <c r="U22" s="240" t="n">
        <v>551</v>
      </c>
      <c r="V22" s="240" t="n">
        <v>476</v>
      </c>
      <c r="W22" s="240" t="n">
        <v>557</v>
      </c>
      <c r="X22" s="240" t="n">
        <v>645</v>
      </c>
      <c r="Y22" s="240" t="n">
        <v>593</v>
      </c>
      <c r="Z22" s="240" t="n">
        <v>544</v>
      </c>
      <c r="AA22" s="240" t="n">
        <v>4591</v>
      </c>
      <c r="AB22" s="240" t="n">
        <v>578</v>
      </c>
      <c r="AC22" s="240" t="n">
        <v>511</v>
      </c>
      <c r="AD22" s="240" t="n">
        <v>601</v>
      </c>
      <c r="AE22" s="240" t="n">
        <v>554</v>
      </c>
      <c r="AF22" s="240" t="n">
        <v>2244</v>
      </c>
      <c r="AG22" s="249"/>
      <c r="AI22" s="240" t="n">
        <v>18</v>
      </c>
      <c r="AJ22" s="240" t="n">
        <v>6020</v>
      </c>
      <c r="AK22" s="240" t="n">
        <v>6510</v>
      </c>
      <c r="AL22" s="240" t="n">
        <v>10748</v>
      </c>
      <c r="AM22" s="240" t="n">
        <v>6700</v>
      </c>
      <c r="AN22" s="240" t="n">
        <v>6300</v>
      </c>
      <c r="AO22" s="240" t="n">
        <v>10320</v>
      </c>
      <c r="AP22" s="240" t="n">
        <v>8470</v>
      </c>
      <c r="AQ22" s="240" t="n">
        <v>9650</v>
      </c>
      <c r="AR22" s="240" t="n">
        <v>64718</v>
      </c>
      <c r="AS22" s="240" t="n">
        <v>9680</v>
      </c>
      <c r="AT22" s="240" t="n">
        <v>9730</v>
      </c>
      <c r="AU22" s="240" t="n">
        <v>7590</v>
      </c>
      <c r="AV22" s="240" t="n">
        <v>8680</v>
      </c>
      <c r="AW22" s="240" t="n">
        <v>35680</v>
      </c>
      <c r="AX22" s="67"/>
    </row>
    <row r="23" ht="16.5" customHeight="1">
      <c r="A23" s="240" t="n">
        <v>19</v>
      </c>
      <c r="B23" s="240" t="n">
        <v>1233</v>
      </c>
      <c r="C23" s="240" t="n">
        <v>1232</v>
      </c>
      <c r="D23" s="240" t="n">
        <v>1097</v>
      </c>
      <c r="E23" s="240" t="n">
        <v>967</v>
      </c>
      <c r="F23" s="240" t="n">
        <v>962</v>
      </c>
      <c r="G23" s="240" t="n">
        <v>1215</v>
      </c>
      <c r="H23" s="240" t="n">
        <v>1279</v>
      </c>
      <c r="I23" s="240" t="n">
        <v>1107</v>
      </c>
      <c r="J23" s="240" t="n">
        <v>9092</v>
      </c>
      <c r="K23" s="240" t="n">
        <v>1136</v>
      </c>
      <c r="L23" s="240" t="n">
        <v>880</v>
      </c>
      <c r="M23" s="240" t="n">
        <v>888</v>
      </c>
      <c r="N23" s="240" t="n">
        <v>992</v>
      </c>
      <c r="O23" s="240" t="n">
        <v>3896</v>
      </c>
      <c r="P23" s="67"/>
      <c r="R23" s="240" t="n">
        <v>19</v>
      </c>
      <c r="S23" s="240" t="n">
        <v>724</v>
      </c>
      <c r="T23" s="240" t="n">
        <v>707</v>
      </c>
      <c r="U23" s="240" t="n">
        <v>748</v>
      </c>
      <c r="V23" s="240" t="n">
        <v>580</v>
      </c>
      <c r="W23" s="240" t="n">
        <v>616</v>
      </c>
      <c r="X23" s="240" t="n">
        <v>754</v>
      </c>
      <c r="Y23" s="240" t="n">
        <v>782</v>
      </c>
      <c r="Z23" s="240" t="n">
        <v>695</v>
      </c>
      <c r="AA23" s="240" t="n">
        <v>5606</v>
      </c>
      <c r="AB23" s="240" t="n">
        <v>707</v>
      </c>
      <c r="AC23" s="240" t="n">
        <v>610</v>
      </c>
      <c r="AD23" s="240" t="n">
        <v>559</v>
      </c>
      <c r="AE23" s="240" t="n">
        <v>713</v>
      </c>
      <c r="AF23" s="240" t="n">
        <v>2589</v>
      </c>
      <c r="AG23" s="249"/>
      <c r="AI23" s="240" t="n">
        <v>19</v>
      </c>
      <c r="AJ23" s="240" t="n">
        <v>8130</v>
      </c>
      <c r="AK23" s="240" t="n">
        <v>8630</v>
      </c>
      <c r="AL23" s="240" t="n">
        <v>9140</v>
      </c>
      <c r="AM23" s="240" t="n">
        <v>6897</v>
      </c>
      <c r="AN23" s="240" t="n">
        <v>5640</v>
      </c>
      <c r="AO23" s="240" t="n">
        <v>11420</v>
      </c>
      <c r="AP23" s="240" t="n">
        <v>10235</v>
      </c>
      <c r="AQ23" s="240" t="n">
        <v>8320</v>
      </c>
      <c r="AR23" s="240" t="n">
        <v>68412</v>
      </c>
      <c r="AS23" s="240" t="n">
        <v>12190</v>
      </c>
      <c r="AT23" s="240" t="n">
        <v>11964</v>
      </c>
      <c r="AU23" s="240" t="n">
        <v>7480</v>
      </c>
      <c r="AV23" s="240" t="n">
        <v>9180</v>
      </c>
      <c r="AW23" s="240" t="n">
        <v>40814</v>
      </c>
      <c r="AX23" s="67"/>
    </row>
    <row r="24" ht="16.5" customHeight="1">
      <c r="A24" s="240" t="n">
        <v>20</v>
      </c>
      <c r="B24" s="240" t="n">
        <v>1286</v>
      </c>
      <c r="C24" s="240" t="n">
        <v>1210</v>
      </c>
      <c r="D24" s="240" t="n">
        <v>1147</v>
      </c>
      <c r="E24" s="240" t="n">
        <v>967</v>
      </c>
      <c r="F24" s="240" t="n">
        <v>890</v>
      </c>
      <c r="G24" s="240" t="n">
        <v>1377</v>
      </c>
      <c r="H24" s="240" t="n">
        <v>1297</v>
      </c>
      <c r="I24" s="240" t="n">
        <v>1208</v>
      </c>
      <c r="J24" s="240" t="n">
        <v>9382</v>
      </c>
      <c r="K24" s="240" t="n">
        <v>1171</v>
      </c>
      <c r="L24" s="240" t="n">
        <v>1028</v>
      </c>
      <c r="M24" s="240" t="n">
        <v>844</v>
      </c>
      <c r="N24" s="240" t="n">
        <v>966</v>
      </c>
      <c r="O24" s="240" t="n">
        <v>4009</v>
      </c>
      <c r="P24" s="67"/>
      <c r="R24" s="240" t="n">
        <v>20</v>
      </c>
      <c r="S24" s="240" t="n">
        <v>828</v>
      </c>
      <c r="T24" s="240" t="n">
        <v>796</v>
      </c>
      <c r="U24" s="240" t="n">
        <v>1038</v>
      </c>
      <c r="V24" s="240" t="n">
        <v>653</v>
      </c>
      <c r="W24" s="240" t="n">
        <v>629</v>
      </c>
      <c r="X24" s="240" t="n">
        <v>923</v>
      </c>
      <c r="Y24" s="240" t="n">
        <v>841</v>
      </c>
      <c r="Z24" s="240" t="n">
        <v>855</v>
      </c>
      <c r="AA24" s="240" t="n">
        <v>6563</v>
      </c>
      <c r="AB24" s="240" t="n">
        <v>741</v>
      </c>
      <c r="AC24" s="240" t="n">
        <v>731</v>
      </c>
      <c r="AD24" s="240" t="n">
        <v>746</v>
      </c>
      <c r="AE24" s="240" t="n">
        <v>757</v>
      </c>
      <c r="AF24" s="240" t="n">
        <v>2975</v>
      </c>
      <c r="AG24" s="249"/>
      <c r="AI24" s="240" t="n">
        <v>20</v>
      </c>
      <c r="AJ24" s="240" t="n">
        <v>10720</v>
      </c>
      <c r="AK24" s="240" t="n">
        <v>9944</v>
      </c>
      <c r="AL24" s="240" t="n">
        <v>13371</v>
      </c>
      <c r="AM24" s="240" t="n">
        <v>7720</v>
      </c>
      <c r="AN24" s="240" t="n">
        <v>6020</v>
      </c>
      <c r="AO24" s="240" t="n">
        <v>9480</v>
      </c>
      <c r="AP24" s="240" t="n">
        <v>7850</v>
      </c>
      <c r="AQ24" s="240" t="n">
        <v>9620</v>
      </c>
      <c r="AR24" s="240" t="n">
        <v>74725</v>
      </c>
      <c r="AS24" s="240" t="n">
        <v>13589</v>
      </c>
      <c r="AT24" s="240" t="n">
        <v>14752</v>
      </c>
      <c r="AU24" s="240" t="n">
        <v>10079</v>
      </c>
      <c r="AV24" s="240" t="n">
        <v>8990</v>
      </c>
      <c r="AW24" s="240" t="n">
        <v>47410</v>
      </c>
      <c r="AX24" s="67"/>
    </row>
    <row r="25" ht="16.5" customHeight="1">
      <c r="A25" s="240" t="n">
        <v>21</v>
      </c>
      <c r="B25" s="240" t="n">
        <v>1284</v>
      </c>
      <c r="C25" s="240" t="n">
        <v>1216</v>
      </c>
      <c r="D25" s="240" t="n">
        <v>1191</v>
      </c>
      <c r="E25" s="240" t="n">
        <v>1039</v>
      </c>
      <c r="F25" s="240" t="n">
        <v>1103</v>
      </c>
      <c r="G25" s="240" t="n">
        <v>1340</v>
      </c>
      <c r="H25" s="240" t="n">
        <v>1398</v>
      </c>
      <c r="I25" s="240" t="n">
        <v>1241</v>
      </c>
      <c r="J25" s="240" t="n">
        <v>9812</v>
      </c>
      <c r="K25" s="240" t="n">
        <v>1229</v>
      </c>
      <c r="L25" s="240" t="n">
        <v>1014</v>
      </c>
      <c r="M25" s="240" t="n">
        <v>877</v>
      </c>
      <c r="N25" s="240" t="n">
        <v>1081</v>
      </c>
      <c r="O25" s="240" t="n">
        <v>4201</v>
      </c>
      <c r="P25" s="67"/>
      <c r="R25" s="240" t="n">
        <v>21</v>
      </c>
      <c r="S25" s="240" t="n">
        <v>880</v>
      </c>
      <c r="T25" s="240" t="n">
        <v>834</v>
      </c>
      <c r="U25" s="240" t="n">
        <v>738</v>
      </c>
      <c r="V25" s="240" t="n">
        <v>708</v>
      </c>
      <c r="W25" s="240" t="n">
        <v>664</v>
      </c>
      <c r="X25" s="240" t="n">
        <v>975</v>
      </c>
      <c r="Y25" s="240" t="n">
        <v>995</v>
      </c>
      <c r="Z25" s="240" t="n">
        <v>891</v>
      </c>
      <c r="AA25" s="240" t="n">
        <v>6685</v>
      </c>
      <c r="AB25" s="240" t="n">
        <v>949</v>
      </c>
      <c r="AC25" s="240" t="n">
        <v>770</v>
      </c>
      <c r="AD25" s="240" t="n">
        <v>789</v>
      </c>
      <c r="AE25" s="240" t="n">
        <v>882</v>
      </c>
      <c r="AF25" s="240" t="n">
        <v>3390</v>
      </c>
      <c r="AG25" s="249"/>
      <c r="AI25" s="240" t="n">
        <v>21</v>
      </c>
      <c r="AJ25" s="240" t="n">
        <v>12740</v>
      </c>
      <c r="AK25" s="240" t="n">
        <v>8265</v>
      </c>
      <c r="AL25" s="240" t="n">
        <v>20295</v>
      </c>
      <c r="AM25" s="240" t="n">
        <v>8726</v>
      </c>
      <c r="AN25" s="240" t="n">
        <v>7720</v>
      </c>
      <c r="AO25" s="240" t="n">
        <v>11710</v>
      </c>
      <c r="AP25" s="240" t="n">
        <v>10110</v>
      </c>
      <c r="AQ25" s="240" t="n">
        <v>11878</v>
      </c>
      <c r="AR25" s="240" t="n">
        <v>91444</v>
      </c>
      <c r="AS25" s="240" t="n">
        <v>14800</v>
      </c>
      <c r="AT25" s="240" t="n">
        <v>14596</v>
      </c>
      <c r="AU25" s="240" t="n">
        <v>9521</v>
      </c>
      <c r="AV25" s="240" t="n">
        <v>9810</v>
      </c>
      <c r="AW25" s="240" t="n">
        <v>48727</v>
      </c>
      <c r="AX25" s="67"/>
    </row>
    <row r="26" ht="16.5" customHeight="1">
      <c r="A26" s="240" t="n">
        <v>22</v>
      </c>
      <c r="B26" s="240" t="n">
        <v>1134</v>
      </c>
      <c r="C26" s="240" t="n">
        <v>1169</v>
      </c>
      <c r="D26" s="240" t="n">
        <v>1105</v>
      </c>
      <c r="E26" s="240" t="n">
        <v>928</v>
      </c>
      <c r="F26" s="240" t="n">
        <v>929</v>
      </c>
      <c r="G26" s="240" t="n">
        <v>1144</v>
      </c>
      <c r="H26" s="240" t="n">
        <v>1178</v>
      </c>
      <c r="I26" s="240" t="n">
        <v>1077</v>
      </c>
      <c r="J26" s="240" t="n">
        <v>8664</v>
      </c>
      <c r="K26" s="240" t="n">
        <v>2773</v>
      </c>
      <c r="L26" s="240" t="n">
        <v>2910</v>
      </c>
      <c r="M26" s="240" t="n">
        <v>2720</v>
      </c>
      <c r="N26" s="240" t="n">
        <v>3089</v>
      </c>
      <c r="O26" s="240" t="n">
        <v>11492</v>
      </c>
      <c r="P26" s="67"/>
      <c r="R26" s="240" t="n">
        <v>22</v>
      </c>
      <c r="S26" s="240" t="n">
        <v>879</v>
      </c>
      <c r="T26" s="240" t="n">
        <v>831</v>
      </c>
      <c r="U26" s="240" t="n">
        <v>782</v>
      </c>
      <c r="V26" s="240" t="n">
        <v>695</v>
      </c>
      <c r="W26" s="240" t="n">
        <v>749</v>
      </c>
      <c r="X26" s="240" t="n">
        <v>940</v>
      </c>
      <c r="Y26" s="240" t="n">
        <v>1026</v>
      </c>
      <c r="Z26" s="240" t="n">
        <v>712</v>
      </c>
      <c r="AA26" s="240" t="n">
        <v>6614</v>
      </c>
      <c r="AB26" s="240" t="n">
        <v>988</v>
      </c>
      <c r="AC26" s="240" t="n">
        <v>1012</v>
      </c>
      <c r="AD26" s="240" t="n">
        <v>849</v>
      </c>
      <c r="AE26" s="240" t="n">
        <v>1029</v>
      </c>
      <c r="AF26" s="240" t="n">
        <v>3878</v>
      </c>
      <c r="AG26" s="249"/>
      <c r="AI26" s="240" t="n">
        <v>22</v>
      </c>
      <c r="AJ26" s="240" t="n">
        <v>10120</v>
      </c>
      <c r="AK26" s="240" t="n">
        <v>7710</v>
      </c>
      <c r="AL26" s="240" t="n">
        <v>19730</v>
      </c>
      <c r="AM26" s="240" t="n">
        <v>7670</v>
      </c>
      <c r="AN26" s="240" t="n">
        <v>6810</v>
      </c>
      <c r="AO26" s="240" t="n">
        <v>10212</v>
      </c>
      <c r="AP26" s="240" t="n">
        <v>9518</v>
      </c>
      <c r="AQ26" s="240" t="n">
        <v>7308</v>
      </c>
      <c r="AR26" s="240" t="n">
        <v>79078</v>
      </c>
      <c r="AS26" s="240" t="n">
        <v>13870</v>
      </c>
      <c r="AT26" s="240" t="n">
        <v>14815</v>
      </c>
      <c r="AU26" s="240" t="n">
        <v>8660</v>
      </c>
      <c r="AV26" s="240" t="n">
        <v>11841</v>
      </c>
      <c r="AW26" s="240" t="n">
        <v>49186</v>
      </c>
      <c r="AX26" s="67"/>
    </row>
    <row r="27" ht="16.5" customHeight="1">
      <c r="A27" s="240" t="n">
        <v>23</v>
      </c>
      <c r="B27" s="240" t="n">
        <v>781</v>
      </c>
      <c r="C27" s="240" t="n">
        <v>891</v>
      </c>
      <c r="D27" s="240" t="n">
        <v>910</v>
      </c>
      <c r="E27" s="240" t="n">
        <v>824</v>
      </c>
      <c r="F27" s="240" t="n">
        <v>710</v>
      </c>
      <c r="G27" s="240" t="n">
        <v>892</v>
      </c>
      <c r="H27" s="240" t="n">
        <v>959</v>
      </c>
      <c r="I27" s="240" t="n">
        <v>954</v>
      </c>
      <c r="J27" s="240" t="n">
        <v>6921</v>
      </c>
      <c r="K27" s="240" t="n">
        <v>1926</v>
      </c>
      <c r="L27" s="240" t="n">
        <v>2064</v>
      </c>
      <c r="M27" s="240" t="n">
        <v>1876</v>
      </c>
      <c r="N27" s="240" t="n">
        <v>1748</v>
      </c>
      <c r="O27" s="240" t="n">
        <v>7614</v>
      </c>
      <c r="P27" s="67"/>
      <c r="R27" s="240" t="n">
        <v>23</v>
      </c>
      <c r="S27" s="240" t="n">
        <v>812</v>
      </c>
      <c r="T27" s="240" t="n">
        <v>729</v>
      </c>
      <c r="U27" s="240" t="n">
        <v>712</v>
      </c>
      <c r="V27" s="240" t="n">
        <v>624</v>
      </c>
      <c r="W27" s="240" t="n">
        <v>633</v>
      </c>
      <c r="X27" s="240" t="n">
        <v>829</v>
      </c>
      <c r="Y27" s="240" t="n">
        <v>920</v>
      </c>
      <c r="Z27" s="240" t="n">
        <v>623</v>
      </c>
      <c r="AA27" s="240" t="n">
        <v>5882</v>
      </c>
      <c r="AB27" s="240" t="n">
        <v>846</v>
      </c>
      <c r="AC27" s="240" t="n">
        <v>927</v>
      </c>
      <c r="AD27" s="240" t="n">
        <v>867</v>
      </c>
      <c r="AE27" s="240" t="n">
        <v>926</v>
      </c>
      <c r="AF27" s="240" t="n">
        <v>3566</v>
      </c>
      <c r="AG27" s="249"/>
      <c r="AI27" s="240" t="n">
        <v>23</v>
      </c>
      <c r="AJ27" s="240" t="n">
        <v>5527</v>
      </c>
      <c r="AK27" s="240" t="n">
        <v>4640</v>
      </c>
      <c r="AL27" s="240" t="n">
        <v>14405</v>
      </c>
      <c r="AM27" s="240" t="n">
        <v>5320</v>
      </c>
      <c r="AN27" s="240" t="n">
        <v>6060</v>
      </c>
      <c r="AO27" s="240" t="n">
        <v>7820</v>
      </c>
      <c r="AP27" s="240" t="n">
        <v>6525</v>
      </c>
      <c r="AQ27" s="240" t="n">
        <v>7395</v>
      </c>
      <c r="AR27" s="240" t="n">
        <v>57692</v>
      </c>
      <c r="AS27" s="240" t="n">
        <v>7360</v>
      </c>
      <c r="AT27" s="240" t="n">
        <v>11630</v>
      </c>
      <c r="AU27" s="240" t="n">
        <v>10292</v>
      </c>
      <c r="AV27" s="240" t="n">
        <v>8065</v>
      </c>
      <c r="AW27" s="240" t="n">
        <v>37347</v>
      </c>
      <c r="AX27" s="67"/>
    </row>
    <row r="28" ht="16.5" customHeight="1">
      <c r="A28" s="236" t="s">
        <v>608</v>
      </c>
      <c r="B28" s="236" t="n">
        <v>32297</v>
      </c>
      <c r="C28" s="236" t="n">
        <v>31958</v>
      </c>
      <c r="D28" s="236" t="n">
        <v>31014</v>
      </c>
      <c r="E28" s="236" t="n">
        <v>28994</v>
      </c>
      <c r="F28" s="236" t="n">
        <v>29592</v>
      </c>
      <c r="G28" s="236" t="n">
        <v>31037</v>
      </c>
      <c r="H28" s="236" t="n">
        <v>32040</v>
      </c>
      <c r="I28" s="236" t="n">
        <v>31975</v>
      </c>
      <c r="J28" s="236" t="n">
        <v>248907</v>
      </c>
      <c r="K28" s="236" t="n">
        <v>33077</v>
      </c>
      <c r="L28" s="236" t="n">
        <v>29668</v>
      </c>
      <c r="M28" s="236" t="n">
        <v>29540</v>
      </c>
      <c r="N28" s="236" t="n">
        <v>30179</v>
      </c>
      <c r="O28" s="236" t="n">
        <v>122464</v>
      </c>
      <c r="P28" s="67"/>
      <c r="R28" s="236" t="s">
        <v>608</v>
      </c>
      <c r="S28" s="236" t="n">
        <v>13918</v>
      </c>
      <c r="T28" s="236" t="n">
        <v>13778</v>
      </c>
      <c r="U28" s="236" t="n">
        <v>12872</v>
      </c>
      <c r="V28" s="236" t="n">
        <v>11335</v>
      </c>
      <c r="W28" s="236" t="n">
        <v>12296</v>
      </c>
      <c r="X28" s="236" t="n">
        <v>13219</v>
      </c>
      <c r="Y28" s="236" t="n">
        <v>14134</v>
      </c>
      <c r="Z28" s="236" t="n">
        <v>13149</v>
      </c>
      <c r="AA28" s="236" t="n">
        <v>104701</v>
      </c>
      <c r="AB28" s="236" t="n">
        <v>12949</v>
      </c>
      <c r="AC28" s="236" t="n">
        <v>12950</v>
      </c>
      <c r="AD28" s="236" t="n">
        <v>13659</v>
      </c>
      <c r="AE28" s="236" t="n">
        <v>13233</v>
      </c>
      <c r="AF28" s="236" t="n">
        <v>52791</v>
      </c>
      <c r="AG28" s="249"/>
      <c r="AI28" s="236" t="s">
        <v>608</v>
      </c>
      <c r="AJ28" s="236" t="n">
        <v>126368</v>
      </c>
      <c r="AK28" s="236" t="n">
        <v>117414</v>
      </c>
      <c r="AL28" s="236" t="n">
        <v>181394</v>
      </c>
      <c r="AM28" s="236" t="n">
        <v>140421</v>
      </c>
      <c r="AN28" s="236" t="n">
        <v>125366</v>
      </c>
      <c r="AO28" s="236" t="n">
        <v>142098</v>
      </c>
      <c r="AP28" s="236" t="n">
        <v>170457</v>
      </c>
      <c r="AQ28" s="236" t="n">
        <v>170803</v>
      </c>
      <c r="AR28" s="236" t="n">
        <v>1174321</v>
      </c>
      <c r="AS28" s="236" t="n">
        <v>190756</v>
      </c>
      <c r="AT28" s="236" t="n">
        <v>216239</v>
      </c>
      <c r="AU28" s="236" t="n">
        <v>212620</v>
      </c>
      <c r="AV28" s="236" t="n">
        <v>164870</v>
      </c>
      <c r="AW28" s="236" t="n">
        <v>784485</v>
      </c>
      <c r="AX28" s="67"/>
    </row>
    <row r="29" ht="28.5" customHeight="1">
      <c r="A29" s="235" t="s">
        <v>682</v>
      </c>
      <c r="B29" s="11"/>
      <c r="C29" s="11"/>
      <c r="D29" s="11"/>
      <c r="E29" s="11"/>
      <c r="F29" s="11"/>
      <c r="G29" s="11"/>
      <c r="H29" s="11"/>
      <c r="I29" s="11"/>
      <c r="J29" s="11"/>
      <c r="K29" s="11"/>
      <c r="L29" s="11"/>
      <c r="M29" s="11"/>
      <c r="N29" s="11"/>
      <c r="O29" s="11"/>
      <c r="P29" s="11"/>
      <c r="R29" s="235" t="s">
        <v>683</v>
      </c>
      <c r="S29" s="11"/>
      <c r="T29" s="11"/>
      <c r="U29" s="11"/>
      <c r="V29" s="11"/>
      <c r="W29" s="11"/>
      <c r="X29" s="11"/>
      <c r="Y29" s="11"/>
      <c r="Z29" s="11"/>
      <c r="AA29" s="11"/>
      <c r="AB29" s="11"/>
      <c r="AC29" s="11"/>
      <c r="AD29" s="11"/>
      <c r="AE29" s="11"/>
      <c r="AF29" s="11"/>
      <c r="AG29" s="11"/>
      <c r="AI29" s="235" t="s">
        <v>684</v>
      </c>
      <c r="AJ29" s="11"/>
      <c r="AK29" s="11"/>
      <c r="AL29" s="11"/>
      <c r="AM29" s="11"/>
      <c r="AN29" s="11"/>
      <c r="AO29" s="11"/>
      <c r="AP29" s="11"/>
      <c r="AQ29" s="11"/>
      <c r="AR29" s="11"/>
      <c r="AS29" s="11"/>
      <c r="AT29" s="11"/>
      <c r="AU29" s="11"/>
      <c r="AV29" s="11"/>
      <c r="AW29" s="11"/>
      <c r="AX29" s="11"/>
    </row>
    <row r="30" ht="16.5" customHeight="1">
      <c r="A30" s="236" t="s">
        <v>681</v>
      </c>
      <c r="B30" s="237" t="n">
        <v>45532</v>
      </c>
      <c r="C30" s="237" t="n">
        <v>45533</v>
      </c>
      <c r="D30" s="237" t="n">
        <v>45534</v>
      </c>
      <c r="E30" s="237" t="n">
        <v>45535</v>
      </c>
      <c r="F30" s="237" t="n">
        <v>45536</v>
      </c>
      <c r="G30" s="237" t="n">
        <v>45537</v>
      </c>
      <c r="H30" s="237" t="n">
        <v>45538</v>
      </c>
      <c r="I30" s="237" t="n">
        <v>45539</v>
      </c>
      <c r="J30" s="238" t="s">
        <v>678</v>
      </c>
      <c r="K30" s="237" t="n">
        <v>45540</v>
      </c>
      <c r="L30" s="237" t="n">
        <v>45541</v>
      </c>
      <c r="M30" s="237" t="n">
        <v>45542</v>
      </c>
      <c r="N30" s="237" t="n">
        <v>45543</v>
      </c>
      <c r="O30" s="239" t="s">
        <v>679</v>
      </c>
      <c r="P30" s="236" t="s">
        <v>596</v>
      </c>
      <c r="R30" s="236" t="s">
        <v>681</v>
      </c>
      <c r="S30" s="237" t="n">
        <v>45532</v>
      </c>
      <c r="T30" s="237" t="n">
        <v>45533</v>
      </c>
      <c r="U30" s="237" t="n">
        <v>45534</v>
      </c>
      <c r="V30" s="237" t="n">
        <v>45535</v>
      </c>
      <c r="W30" s="237" t="n">
        <v>45536</v>
      </c>
      <c r="X30" s="237" t="n">
        <v>45537</v>
      </c>
      <c r="Y30" s="237" t="n">
        <v>45538</v>
      </c>
      <c r="Z30" s="237" t="n">
        <v>45539</v>
      </c>
      <c r="AA30" s="238" t="s">
        <v>678</v>
      </c>
      <c r="AB30" s="237" t="n">
        <v>45540</v>
      </c>
      <c r="AC30" s="237" t="n">
        <v>45541</v>
      </c>
      <c r="AD30" s="237" t="n">
        <v>45542</v>
      </c>
      <c r="AE30" s="237" t="n">
        <v>45543</v>
      </c>
      <c r="AF30" s="239" t="s">
        <v>679</v>
      </c>
      <c r="AG30" s="236" t="s">
        <v>596</v>
      </c>
      <c r="AI30" s="236" t="s">
        <v>681</v>
      </c>
      <c r="AJ30" s="237" t="n">
        <v>45532</v>
      </c>
      <c r="AK30" s="237" t="n">
        <v>45533</v>
      </c>
      <c r="AL30" s="237" t="n">
        <v>45534</v>
      </c>
      <c r="AM30" s="237" t="n">
        <v>45535</v>
      </c>
      <c r="AN30" s="237" t="n">
        <v>45536</v>
      </c>
      <c r="AO30" s="237" t="n">
        <v>45537</v>
      </c>
      <c r="AP30" s="237" t="n">
        <v>45538</v>
      </c>
      <c r="AQ30" s="237" t="n">
        <v>45539</v>
      </c>
      <c r="AR30" s="238" t="s">
        <v>678</v>
      </c>
      <c r="AS30" s="237" t="n">
        <v>45540</v>
      </c>
      <c r="AT30" s="237" t="n">
        <v>45541</v>
      </c>
      <c r="AU30" s="237" t="n">
        <v>45542</v>
      </c>
      <c r="AV30" s="237" t="n">
        <v>45543</v>
      </c>
      <c r="AW30" s="239" t="s">
        <v>679</v>
      </c>
      <c r="AX30" s="236" t="s">
        <v>596</v>
      </c>
    </row>
    <row r="31" ht="16.5" customHeight="1">
      <c r="A31" s="240" t="n">
        <v>0</v>
      </c>
      <c r="B31" s="241" t="n">
        <v>0.1412</v>
      </c>
      <c r="C31" s="241" t="n">
        <v>0.1458</v>
      </c>
      <c r="D31" s="241" t="n">
        <v>0.1474</v>
      </c>
      <c r="E31" s="241" t="n">
        <v>0.161</v>
      </c>
      <c r="F31" s="241" t="n">
        <v>0.1524</v>
      </c>
      <c r="G31" s="241" t="n">
        <v>0.1289</v>
      </c>
      <c r="H31" s="241" t="n">
        <v>0.1406</v>
      </c>
      <c r="I31" s="241" t="n">
        <v>0.1494</v>
      </c>
      <c r="J31" s="242" t="n">
        <v>0.1456</v>
      </c>
      <c r="K31" s="241" t="n">
        <v>0.1369</v>
      </c>
      <c r="L31" s="241" t="n">
        <v>0.1135</v>
      </c>
      <c r="M31" s="241" t="n">
        <v>0.1192</v>
      </c>
      <c r="N31" s="241" t="n">
        <v>0.1035</v>
      </c>
      <c r="O31" s="243" t="n">
        <v>0.1187</v>
      </c>
      <c r="P31" s="244" t="n">
        <v>-0.0269</v>
      </c>
      <c r="R31" s="240" t="n">
        <v>0</v>
      </c>
      <c r="S31" s="241" t="n">
        <v>0.0711</v>
      </c>
      <c r="T31" s="241" t="n">
        <v>0.1066</v>
      </c>
      <c r="U31" s="241" t="n">
        <v>0.0651</v>
      </c>
      <c r="V31" s="241" t="n">
        <v>0.0748</v>
      </c>
      <c r="W31" s="241" t="n">
        <v>0.0662</v>
      </c>
      <c r="X31" s="241" t="n">
        <v>0.0629</v>
      </c>
      <c r="Y31" s="241" t="n">
        <v>0.0633</v>
      </c>
      <c r="Z31" s="241" t="n">
        <v>0.08</v>
      </c>
      <c r="AA31" s="242" t="n">
        <v>0.0739</v>
      </c>
      <c r="AB31" s="241" t="n">
        <v>0.0629</v>
      </c>
      <c r="AC31" s="241" t="n">
        <v>0.0766</v>
      </c>
      <c r="AD31" s="241" t="n">
        <v>0.0703</v>
      </c>
      <c r="AE31" s="241" t="n">
        <v>0.0598</v>
      </c>
      <c r="AF31" s="243" t="n">
        <v>0.0674</v>
      </c>
      <c r="AG31" s="244" t="n">
        <v>-0.0065</v>
      </c>
      <c r="AI31" s="240" t="n">
        <v>0</v>
      </c>
      <c r="AJ31" s="241" t="n">
        <v>0.0498</v>
      </c>
      <c r="AK31" s="241" t="n">
        <v>0.0405</v>
      </c>
      <c r="AL31" s="241" t="n">
        <v>0.0233</v>
      </c>
      <c r="AM31" s="241" t="n">
        <v>0.0765</v>
      </c>
      <c r="AN31" s="241" t="n">
        <v>0.055</v>
      </c>
      <c r="AO31" s="241" t="n">
        <v>0.0357</v>
      </c>
      <c r="AP31" s="241" t="n">
        <v>0.0439</v>
      </c>
      <c r="AQ31" s="241" t="n">
        <v>0.045</v>
      </c>
      <c r="AR31" s="242" t="n">
        <v>0.0452</v>
      </c>
      <c r="AS31" s="241" t="n">
        <v>0.0332</v>
      </c>
      <c r="AT31" s="241" t="n">
        <v>0.0374</v>
      </c>
      <c r="AU31" s="241" t="n">
        <v>0.0547</v>
      </c>
      <c r="AV31" s="241" t="n">
        <v>0.0568</v>
      </c>
      <c r="AW31" s="243" t="n">
        <v>0.0452</v>
      </c>
      <c r="AX31" s="244" t="n">
        <v>-0.0001</v>
      </c>
    </row>
    <row r="32" ht="16.5" customHeight="1">
      <c r="A32" s="240" t="n">
        <v>1</v>
      </c>
      <c r="B32" s="241" t="n">
        <v>0.0498</v>
      </c>
      <c r="C32" s="241" t="n">
        <v>0.051</v>
      </c>
      <c r="D32" s="241" t="n">
        <v>0.0566</v>
      </c>
      <c r="E32" s="241" t="n">
        <v>0.0723</v>
      </c>
      <c r="F32" s="241" t="n">
        <v>0.0671</v>
      </c>
      <c r="G32" s="241" t="n">
        <v>0.048</v>
      </c>
      <c r="H32" s="241" t="n">
        <v>0.0491</v>
      </c>
      <c r="I32" s="241" t="n">
        <v>0.0512</v>
      </c>
      <c r="J32" s="242" t="n">
        <v>0.0553</v>
      </c>
      <c r="K32" s="241" t="n">
        <v>0.0491</v>
      </c>
      <c r="L32" s="241" t="n">
        <v>0.0503</v>
      </c>
      <c r="M32" s="241" t="n">
        <v>0.0545</v>
      </c>
      <c r="N32" s="241" t="n">
        <v>0.0538</v>
      </c>
      <c r="O32" s="243" t="n">
        <v>0.0518</v>
      </c>
      <c r="P32" s="244" t="n">
        <v>-0.0035</v>
      </c>
      <c r="R32" s="240" t="n">
        <v>1</v>
      </c>
      <c r="S32" s="241" t="n">
        <v>0.0472</v>
      </c>
      <c r="T32" s="241" t="n">
        <v>0.047</v>
      </c>
      <c r="U32" s="241" t="n">
        <v>0.0528</v>
      </c>
      <c r="V32" s="241" t="n">
        <v>0.07</v>
      </c>
      <c r="W32" s="241" t="n">
        <v>0.058</v>
      </c>
      <c r="X32" s="241" t="n">
        <v>0.0421</v>
      </c>
      <c r="Y32" s="241" t="n">
        <v>0.0476</v>
      </c>
      <c r="Z32" s="241" t="n">
        <v>0.0524</v>
      </c>
      <c r="AA32" s="242" t="n">
        <v>0.0517</v>
      </c>
      <c r="AB32" s="241" t="n">
        <v>0.0516</v>
      </c>
      <c r="AC32" s="241" t="n">
        <v>0.0526</v>
      </c>
      <c r="AD32" s="241" t="n">
        <v>0.0565</v>
      </c>
      <c r="AE32" s="241" t="n">
        <v>0.0562</v>
      </c>
      <c r="AF32" s="243" t="n">
        <v>0.0543</v>
      </c>
      <c r="AG32" s="245" t="n">
        <v>0.0026</v>
      </c>
      <c r="AI32" s="240" t="n">
        <v>1</v>
      </c>
      <c r="AJ32" s="241" t="n">
        <v>0.0248</v>
      </c>
      <c r="AK32" s="241" t="n">
        <v>0.0308</v>
      </c>
      <c r="AL32" s="241" t="n">
        <v>0.0278</v>
      </c>
      <c r="AM32" s="241" t="n">
        <v>0.0615</v>
      </c>
      <c r="AN32" s="241" t="n">
        <v>0.0417</v>
      </c>
      <c r="AO32" s="241" t="n">
        <v>0.0345</v>
      </c>
      <c r="AP32" s="241" t="n">
        <v>0.0285</v>
      </c>
      <c r="AQ32" s="241" t="n">
        <v>0.0296</v>
      </c>
      <c r="AR32" s="242" t="n">
        <v>0.0345</v>
      </c>
      <c r="AS32" s="241" t="n">
        <v>0.0237</v>
      </c>
      <c r="AT32" s="241" t="n">
        <v>0.0284</v>
      </c>
      <c r="AU32" s="241" t="n">
        <v>0.049</v>
      </c>
      <c r="AV32" s="241" t="n">
        <v>0.0568</v>
      </c>
      <c r="AW32" s="243" t="n">
        <v>0.0388</v>
      </c>
      <c r="AX32" s="245" t="n">
        <v>0.0044</v>
      </c>
    </row>
    <row r="33" ht="16.5" customHeight="1">
      <c r="A33" s="240" t="n">
        <v>2</v>
      </c>
      <c r="B33" s="241" t="n">
        <v>0.0272</v>
      </c>
      <c r="C33" s="241" t="n">
        <v>0.0285</v>
      </c>
      <c r="D33" s="241" t="n">
        <v>0.0324</v>
      </c>
      <c r="E33" s="241" t="n">
        <v>0.0381</v>
      </c>
      <c r="F33" s="241" t="n">
        <v>0.0385</v>
      </c>
      <c r="G33" s="241" t="n">
        <v>0.027</v>
      </c>
      <c r="H33" s="241" t="n">
        <v>0.0306</v>
      </c>
      <c r="I33" s="241" t="n">
        <v>0.0293</v>
      </c>
      <c r="J33" s="242" t="n">
        <v>0.0313</v>
      </c>
      <c r="K33" s="241" t="n">
        <v>0.028</v>
      </c>
      <c r="L33" s="241" t="n">
        <v>0.0273</v>
      </c>
      <c r="M33" s="241" t="n">
        <v>0.0349</v>
      </c>
      <c r="N33" s="241" t="n">
        <v>0.0325</v>
      </c>
      <c r="O33" s="243" t="n">
        <v>0.0306</v>
      </c>
      <c r="P33" s="244" t="n">
        <v>-0.0007</v>
      </c>
      <c r="R33" s="240" t="n">
        <v>2</v>
      </c>
      <c r="S33" s="241" t="n">
        <v>0.0292</v>
      </c>
      <c r="T33" s="241" t="n">
        <v>0.0295</v>
      </c>
      <c r="U33" s="241" t="n">
        <v>0.0333</v>
      </c>
      <c r="V33" s="241" t="n">
        <v>0.048</v>
      </c>
      <c r="W33" s="241" t="n">
        <v>0.0412</v>
      </c>
      <c r="X33" s="241" t="n">
        <v>0.0272</v>
      </c>
      <c r="Y33" s="241" t="n">
        <v>0.0321</v>
      </c>
      <c r="Z33" s="241" t="n">
        <v>0.0328</v>
      </c>
      <c r="AA33" s="242" t="n">
        <v>0.0338</v>
      </c>
      <c r="AB33" s="241" t="n">
        <v>0.0312</v>
      </c>
      <c r="AC33" s="241" t="n">
        <v>0.0369</v>
      </c>
      <c r="AD33" s="241" t="n">
        <v>0.0403</v>
      </c>
      <c r="AE33" s="241" t="n">
        <v>0.0349</v>
      </c>
      <c r="AF33" s="243" t="n">
        <v>0.0359</v>
      </c>
      <c r="AG33" s="245" t="n">
        <v>0.0021</v>
      </c>
      <c r="AI33" s="240" t="n">
        <v>2</v>
      </c>
      <c r="AJ33" s="241" t="n">
        <v>0.016</v>
      </c>
      <c r="AK33" s="241" t="n">
        <v>0.0203</v>
      </c>
      <c r="AL33" s="241" t="n">
        <v>0.0207</v>
      </c>
      <c r="AM33" s="241" t="n">
        <v>0.0617</v>
      </c>
      <c r="AN33" s="241" t="n">
        <v>0.0433</v>
      </c>
      <c r="AO33" s="241" t="n">
        <v>0.0177</v>
      </c>
      <c r="AP33" s="241" t="n">
        <v>0.024</v>
      </c>
      <c r="AQ33" s="241" t="n">
        <v>0.0178</v>
      </c>
      <c r="AR33" s="242" t="n">
        <v>0.0272</v>
      </c>
      <c r="AS33" s="241" t="n">
        <v>0.0135</v>
      </c>
      <c r="AT33" s="241" t="n">
        <v>0.0182</v>
      </c>
      <c r="AU33" s="241" t="n">
        <v>0.0352</v>
      </c>
      <c r="AV33" s="241" t="n">
        <v>0.0328</v>
      </c>
      <c r="AW33" s="243" t="n">
        <v>0.0247</v>
      </c>
      <c r="AX33" s="244" t="n">
        <v>-0.0024</v>
      </c>
    </row>
    <row r="34" ht="16.5" customHeight="1">
      <c r="A34" s="240" t="n">
        <v>3</v>
      </c>
      <c r="B34" s="241" t="n">
        <v>0.0191</v>
      </c>
      <c r="C34" s="241" t="n">
        <v>0.0197</v>
      </c>
      <c r="D34" s="241" t="n">
        <v>0.0224</v>
      </c>
      <c r="E34" s="241" t="n">
        <v>0.028</v>
      </c>
      <c r="F34" s="241" t="n">
        <v>0.0277</v>
      </c>
      <c r="G34" s="241" t="n">
        <v>0.0197</v>
      </c>
      <c r="H34" s="241" t="n">
        <v>0.0204</v>
      </c>
      <c r="I34" s="241" t="n">
        <v>0.0208</v>
      </c>
      <c r="J34" s="242" t="n">
        <v>0.0221</v>
      </c>
      <c r="K34" s="241" t="n">
        <v>0.0182</v>
      </c>
      <c r="L34" s="241" t="n">
        <v>0.0214</v>
      </c>
      <c r="M34" s="241" t="n">
        <v>0.0238</v>
      </c>
      <c r="N34" s="241" t="n">
        <v>0.0235</v>
      </c>
      <c r="O34" s="243" t="n">
        <v>0.0216</v>
      </c>
      <c r="P34" s="244" t="n">
        <v>-0.0005</v>
      </c>
      <c r="R34" s="240" t="n">
        <v>3</v>
      </c>
      <c r="S34" s="241" t="n">
        <v>0.0213</v>
      </c>
      <c r="T34" s="241" t="n">
        <v>0.0213</v>
      </c>
      <c r="U34" s="241" t="n">
        <v>0.0242</v>
      </c>
      <c r="V34" s="241" t="n">
        <v>0.0335</v>
      </c>
      <c r="W34" s="241" t="n">
        <v>0.0329</v>
      </c>
      <c r="X34" s="241" t="n">
        <v>0.019</v>
      </c>
      <c r="Y34" s="241" t="n">
        <v>0.0219</v>
      </c>
      <c r="Z34" s="241" t="n">
        <v>0.024</v>
      </c>
      <c r="AA34" s="242" t="n">
        <v>0.0245</v>
      </c>
      <c r="AB34" s="241" t="n">
        <v>0.0219</v>
      </c>
      <c r="AC34" s="241" t="n">
        <v>0.0237</v>
      </c>
      <c r="AD34" s="241" t="n">
        <v>0.0258</v>
      </c>
      <c r="AE34" s="241" t="n">
        <v>0.0264</v>
      </c>
      <c r="AF34" s="243" t="n">
        <v>0.0245</v>
      </c>
      <c r="AG34" s="244" t="n">
        <v>0</v>
      </c>
      <c r="AI34" s="240" t="n">
        <v>3</v>
      </c>
      <c r="AJ34" s="241" t="n">
        <v>0.0203</v>
      </c>
      <c r="AK34" s="241" t="n">
        <v>0.0153</v>
      </c>
      <c r="AL34" s="241" t="n">
        <v>0.0154</v>
      </c>
      <c r="AM34" s="241" t="n">
        <v>0.0251</v>
      </c>
      <c r="AN34" s="241" t="n">
        <v>0.0278</v>
      </c>
      <c r="AO34" s="241" t="n">
        <v>0.0115</v>
      </c>
      <c r="AP34" s="241" t="n">
        <v>0.0148</v>
      </c>
      <c r="AQ34" s="241" t="n">
        <v>0.0132</v>
      </c>
      <c r="AR34" s="242" t="n">
        <v>0.0175</v>
      </c>
      <c r="AS34" s="241" t="n">
        <v>0.0156</v>
      </c>
      <c r="AT34" s="241" t="n">
        <v>0.0161</v>
      </c>
      <c r="AU34" s="241" t="n">
        <v>0.0265</v>
      </c>
      <c r="AV34" s="241" t="n">
        <v>0.0188</v>
      </c>
      <c r="AW34" s="243" t="n">
        <v>0.0194</v>
      </c>
      <c r="AX34" s="245" t="n">
        <v>0.0018</v>
      </c>
    </row>
    <row r="35" ht="16.5" customHeight="1">
      <c r="A35" s="240" t="n">
        <v>4</v>
      </c>
      <c r="B35" s="241" t="n">
        <v>0.0193</v>
      </c>
      <c r="C35" s="241" t="n">
        <v>0.0198</v>
      </c>
      <c r="D35" s="241" t="n">
        <v>0.0223</v>
      </c>
      <c r="E35" s="241" t="n">
        <v>0.0269</v>
      </c>
      <c r="F35" s="241" t="n">
        <v>0.0219</v>
      </c>
      <c r="G35" s="241" t="n">
        <v>0.0178</v>
      </c>
      <c r="H35" s="241" t="n">
        <v>0.0194</v>
      </c>
      <c r="I35" s="241" t="n">
        <v>0.0208</v>
      </c>
      <c r="J35" s="242" t="n">
        <v>0.0209</v>
      </c>
      <c r="K35" s="241" t="n">
        <v>0.0193</v>
      </c>
      <c r="L35" s="241" t="n">
        <v>0.0211</v>
      </c>
      <c r="M35" s="241" t="n">
        <v>0.0225</v>
      </c>
      <c r="N35" s="241" t="n">
        <v>0.0195</v>
      </c>
      <c r="O35" s="243" t="n">
        <v>0.0205</v>
      </c>
      <c r="P35" s="244" t="n">
        <v>-0.0004</v>
      </c>
      <c r="R35" s="240" t="n">
        <v>4</v>
      </c>
      <c r="S35" s="241" t="n">
        <v>0.0162</v>
      </c>
      <c r="T35" s="241" t="n">
        <v>0.0167</v>
      </c>
      <c r="U35" s="241" t="n">
        <v>0.0193</v>
      </c>
      <c r="V35" s="241" t="n">
        <v>0.0253</v>
      </c>
      <c r="W35" s="241" t="n">
        <v>0.0226</v>
      </c>
      <c r="X35" s="241" t="n">
        <v>0.0129</v>
      </c>
      <c r="Y35" s="241" t="n">
        <v>0.0163</v>
      </c>
      <c r="Z35" s="241" t="n">
        <v>0.0148</v>
      </c>
      <c r="AA35" s="242" t="n">
        <v>0.0178</v>
      </c>
      <c r="AB35" s="241" t="n">
        <v>0.0158</v>
      </c>
      <c r="AC35" s="241" t="n">
        <v>0.0189</v>
      </c>
      <c r="AD35" s="241" t="n">
        <v>0.0203</v>
      </c>
      <c r="AE35" s="241" t="n">
        <v>0.0198</v>
      </c>
      <c r="AF35" s="243" t="n">
        <v>0.0187</v>
      </c>
      <c r="AG35" s="245" t="n">
        <v>0.0009</v>
      </c>
      <c r="AI35" s="240" t="n">
        <v>4</v>
      </c>
      <c r="AJ35" s="241" t="n">
        <v>0.0195</v>
      </c>
      <c r="AK35" s="241" t="n">
        <v>0.0153</v>
      </c>
      <c r="AL35" s="241" t="n">
        <v>0.0161</v>
      </c>
      <c r="AM35" s="241" t="n">
        <v>0.0214</v>
      </c>
      <c r="AN35" s="241" t="n">
        <v>0.0239</v>
      </c>
      <c r="AO35" s="241" t="n">
        <v>0.0094</v>
      </c>
      <c r="AP35" s="241" t="n">
        <v>0.0089</v>
      </c>
      <c r="AQ35" s="241" t="n">
        <v>0.0109</v>
      </c>
      <c r="AR35" s="242" t="n">
        <v>0.0153</v>
      </c>
      <c r="AS35" s="241" t="n">
        <v>0.0076</v>
      </c>
      <c r="AT35" s="241" t="n">
        <v>0.0132</v>
      </c>
      <c r="AU35" s="241" t="n">
        <v>0.0269</v>
      </c>
      <c r="AV35" s="241" t="n">
        <v>0.011</v>
      </c>
      <c r="AW35" s="243" t="n">
        <v>0.0151</v>
      </c>
      <c r="AX35" s="244" t="n">
        <v>-0.0002</v>
      </c>
    </row>
    <row r="36" ht="16.5" customHeight="1">
      <c r="A36" s="240" t="n">
        <v>5</v>
      </c>
      <c r="B36" s="241" t="n">
        <v>0.0364</v>
      </c>
      <c r="C36" s="241" t="n">
        <v>0.0335</v>
      </c>
      <c r="D36" s="241" t="n">
        <v>0.0342</v>
      </c>
      <c r="E36" s="241" t="n">
        <v>0.0316</v>
      </c>
      <c r="F36" s="241" t="n">
        <v>0.0236</v>
      </c>
      <c r="G36" s="241" t="n">
        <v>0.0326</v>
      </c>
      <c r="H36" s="241" t="n">
        <v>0.0346</v>
      </c>
      <c r="I36" s="241" t="n">
        <v>0.0336</v>
      </c>
      <c r="J36" s="242" t="n">
        <v>0.0326</v>
      </c>
      <c r="K36" s="241" t="n">
        <v>0.033</v>
      </c>
      <c r="L36" s="241" t="n">
        <v>0.0319</v>
      </c>
      <c r="M36" s="241" t="n">
        <v>0.0267</v>
      </c>
      <c r="N36" s="241" t="n">
        <v>0.0194</v>
      </c>
      <c r="O36" s="243" t="n">
        <v>0.0279</v>
      </c>
      <c r="P36" s="244" t="n">
        <v>-0.0047</v>
      </c>
      <c r="R36" s="240" t="n">
        <v>5</v>
      </c>
      <c r="S36" s="241" t="n">
        <v>0.0182</v>
      </c>
      <c r="T36" s="241" t="n">
        <v>0.0147</v>
      </c>
      <c r="U36" s="241" t="n">
        <v>0.0179</v>
      </c>
      <c r="V36" s="241" t="n">
        <v>0.0212</v>
      </c>
      <c r="W36" s="241" t="n">
        <v>0.0177</v>
      </c>
      <c r="X36" s="241" t="n">
        <v>0.0134</v>
      </c>
      <c r="Y36" s="241" t="n">
        <v>0.0162</v>
      </c>
      <c r="Z36" s="241" t="n">
        <v>0.0173</v>
      </c>
      <c r="AA36" s="242" t="n">
        <v>0.017</v>
      </c>
      <c r="AB36" s="241" t="n">
        <v>0.0128</v>
      </c>
      <c r="AC36" s="241" t="n">
        <v>0.017</v>
      </c>
      <c r="AD36" s="241" t="n">
        <v>0.0208</v>
      </c>
      <c r="AE36" s="241" t="n">
        <v>0.0162</v>
      </c>
      <c r="AF36" s="243" t="n">
        <v>0.0168</v>
      </c>
      <c r="AG36" s="244" t="n">
        <v>-0.0002</v>
      </c>
      <c r="AI36" s="240" t="n">
        <v>5</v>
      </c>
      <c r="AJ36" s="241" t="n">
        <v>0.0123</v>
      </c>
      <c r="AK36" s="241" t="n">
        <v>0.0116</v>
      </c>
      <c r="AL36" s="241" t="n">
        <v>0.0139</v>
      </c>
      <c r="AM36" s="241" t="n">
        <v>0.0155</v>
      </c>
      <c r="AN36" s="241" t="n">
        <v>0.0169</v>
      </c>
      <c r="AO36" s="241" t="n">
        <v>0.0063</v>
      </c>
      <c r="AP36" s="241" t="n">
        <v>0.021</v>
      </c>
      <c r="AQ36" s="241" t="n">
        <v>0.0124</v>
      </c>
      <c r="AR36" s="242" t="n">
        <v>0.0139</v>
      </c>
      <c r="AS36" s="241" t="n">
        <v>0.0095</v>
      </c>
      <c r="AT36" s="241" t="n">
        <v>0.0098</v>
      </c>
      <c r="AU36" s="241" t="n">
        <v>0.0151</v>
      </c>
      <c r="AV36" s="241" t="n">
        <v>0.0101</v>
      </c>
      <c r="AW36" s="243" t="n">
        <v>0.0112</v>
      </c>
      <c r="AX36" s="244" t="n">
        <v>-0.0027</v>
      </c>
    </row>
    <row r="37" ht="16.5" customHeight="1">
      <c r="A37" s="240" t="n">
        <v>6</v>
      </c>
      <c r="B37" s="241" t="n">
        <v>0.0565</v>
      </c>
      <c r="C37" s="241" t="n">
        <v>0.0559</v>
      </c>
      <c r="D37" s="241" t="n">
        <v>0.0548</v>
      </c>
      <c r="E37" s="241" t="n">
        <v>0.0511</v>
      </c>
      <c r="F37" s="241" t="n">
        <v>0.035</v>
      </c>
      <c r="G37" s="241" t="n">
        <v>0.0514</v>
      </c>
      <c r="H37" s="241" t="n">
        <v>0.0551</v>
      </c>
      <c r="I37" s="241" t="n">
        <v>0.0571</v>
      </c>
      <c r="J37" s="242" t="n">
        <v>0.0523</v>
      </c>
      <c r="K37" s="241" t="n">
        <v>0.0486</v>
      </c>
      <c r="L37" s="241" t="n">
        <v>0.0521</v>
      </c>
      <c r="M37" s="241" t="n">
        <v>0.0377</v>
      </c>
      <c r="N37" s="241" t="n">
        <v>0.03</v>
      </c>
      <c r="O37" s="243" t="n">
        <v>0.0422</v>
      </c>
      <c r="P37" s="244" t="n">
        <v>-0.0101</v>
      </c>
      <c r="R37" s="240" t="n">
        <v>6</v>
      </c>
      <c r="S37" s="241" t="n">
        <v>0.0236</v>
      </c>
      <c r="T37" s="241" t="n">
        <v>0.021</v>
      </c>
      <c r="U37" s="241" t="n">
        <v>0.0219</v>
      </c>
      <c r="V37" s="241" t="n">
        <v>0.0266</v>
      </c>
      <c r="W37" s="241" t="n">
        <v>0.019</v>
      </c>
      <c r="X37" s="241" t="n">
        <v>0.0192</v>
      </c>
      <c r="Y37" s="241" t="n">
        <v>0.0238</v>
      </c>
      <c r="Z37" s="241" t="n">
        <v>0.023</v>
      </c>
      <c r="AA37" s="242" t="n">
        <v>0.0223</v>
      </c>
      <c r="AB37" s="241" t="n">
        <v>0.0177</v>
      </c>
      <c r="AC37" s="241" t="n">
        <v>0.0222</v>
      </c>
      <c r="AD37" s="241" t="n">
        <v>0.019</v>
      </c>
      <c r="AE37" s="241" t="n">
        <v>0.0143</v>
      </c>
      <c r="AF37" s="243" t="n">
        <v>0.0183</v>
      </c>
      <c r="AG37" s="244" t="n">
        <v>-0.004</v>
      </c>
      <c r="AI37" s="240" t="n">
        <v>6</v>
      </c>
      <c r="AJ37" s="241" t="n">
        <v>0.0225</v>
      </c>
      <c r="AK37" s="241" t="n">
        <v>0.0203</v>
      </c>
      <c r="AL37" s="241" t="n">
        <v>0.0175</v>
      </c>
      <c r="AM37" s="241" t="n">
        <v>0.0197</v>
      </c>
      <c r="AN37" s="241" t="n">
        <v>0.0196</v>
      </c>
      <c r="AO37" s="241" t="n">
        <v>0.0091</v>
      </c>
      <c r="AP37" s="241" t="n">
        <v>0.0123</v>
      </c>
      <c r="AQ37" s="241" t="n">
        <v>0.0144</v>
      </c>
      <c r="AR37" s="242" t="n">
        <v>0.0166</v>
      </c>
      <c r="AS37" s="241" t="n">
        <v>0.0132</v>
      </c>
      <c r="AT37" s="241" t="n">
        <v>0.0173</v>
      </c>
      <c r="AU37" s="241" t="n">
        <v>0.0205</v>
      </c>
      <c r="AV37" s="241" t="n">
        <v>0.0144</v>
      </c>
      <c r="AW37" s="243" t="n">
        <v>0.0166</v>
      </c>
      <c r="AX37" s="244" t="n">
        <v>0</v>
      </c>
    </row>
    <row r="38" ht="16.5" customHeight="1">
      <c r="A38" s="240" t="n">
        <v>7</v>
      </c>
      <c r="B38" s="241" t="n">
        <v>0.0555</v>
      </c>
      <c r="C38" s="241" t="n">
        <v>0.0543</v>
      </c>
      <c r="D38" s="241" t="n">
        <v>0.0573</v>
      </c>
      <c r="E38" s="241" t="n">
        <v>0.0542</v>
      </c>
      <c r="F38" s="241" t="n">
        <v>0.0467</v>
      </c>
      <c r="G38" s="241" t="n">
        <v>0.0527</v>
      </c>
      <c r="H38" s="241" t="n">
        <v>0.0529</v>
      </c>
      <c r="I38" s="241" t="n">
        <v>0.0555</v>
      </c>
      <c r="J38" s="242" t="n">
        <v>0.0537</v>
      </c>
      <c r="K38" s="241" t="n">
        <v>0.0479</v>
      </c>
      <c r="L38" s="241" t="n">
        <v>0.0496</v>
      </c>
      <c r="M38" s="241" t="n">
        <v>0.049</v>
      </c>
      <c r="N38" s="241" t="n">
        <v>0.0433</v>
      </c>
      <c r="O38" s="243" t="n">
        <v>0.0474</v>
      </c>
      <c r="P38" s="244" t="n">
        <v>-0.0062</v>
      </c>
      <c r="R38" s="240" t="n">
        <v>7</v>
      </c>
      <c r="S38" s="241" t="n">
        <v>0.0312</v>
      </c>
      <c r="T38" s="241" t="n">
        <v>0.0284</v>
      </c>
      <c r="U38" s="241" t="n">
        <v>0.0293</v>
      </c>
      <c r="V38" s="241" t="n">
        <v>0.0312</v>
      </c>
      <c r="W38" s="241" t="n">
        <v>0.0246</v>
      </c>
      <c r="X38" s="241" t="n">
        <v>0.025</v>
      </c>
      <c r="Y38" s="241" t="n">
        <v>0.0256</v>
      </c>
      <c r="Z38" s="241" t="n">
        <v>0.0326</v>
      </c>
      <c r="AA38" s="242" t="n">
        <v>0.0284</v>
      </c>
      <c r="AB38" s="241" t="n">
        <v>0.0266</v>
      </c>
      <c r="AC38" s="241" t="n">
        <v>0.0266</v>
      </c>
      <c r="AD38" s="241" t="n">
        <v>0.0304</v>
      </c>
      <c r="AE38" s="241" t="n">
        <v>0.0234</v>
      </c>
      <c r="AF38" s="243" t="n">
        <v>0.0268</v>
      </c>
      <c r="AG38" s="244" t="n">
        <v>-0.0017</v>
      </c>
      <c r="AI38" s="240" t="n">
        <v>7</v>
      </c>
      <c r="AJ38" s="241" t="n">
        <v>0.0193</v>
      </c>
      <c r="AK38" s="241" t="n">
        <v>0.018</v>
      </c>
      <c r="AL38" s="241" t="n">
        <v>0.0194</v>
      </c>
      <c r="AM38" s="241" t="n">
        <v>0.0397</v>
      </c>
      <c r="AN38" s="241" t="n">
        <v>0.0199</v>
      </c>
      <c r="AO38" s="241" t="n">
        <v>0.0144</v>
      </c>
      <c r="AP38" s="241" t="n">
        <v>0.0487</v>
      </c>
      <c r="AQ38" s="241" t="n">
        <v>0.0184</v>
      </c>
      <c r="AR38" s="242" t="n">
        <v>0.0252</v>
      </c>
      <c r="AS38" s="241" t="n">
        <v>0.0207</v>
      </c>
      <c r="AT38" s="241" t="n">
        <v>0.0267</v>
      </c>
      <c r="AU38" s="241" t="n">
        <v>0.0654</v>
      </c>
      <c r="AV38" s="241" t="n">
        <v>0.0229</v>
      </c>
      <c r="AW38" s="243" t="n">
        <v>0.0349</v>
      </c>
      <c r="AX38" s="245" t="n">
        <v>0.0097</v>
      </c>
    </row>
    <row r="39" ht="16.5" customHeight="1">
      <c r="A39" s="240" t="n">
        <v>8</v>
      </c>
      <c r="B39" s="241" t="n">
        <v>0.0458</v>
      </c>
      <c r="C39" s="241" t="n">
        <v>0.0472</v>
      </c>
      <c r="D39" s="241" t="n">
        <v>0.0452</v>
      </c>
      <c r="E39" s="241" t="n">
        <v>0.0527</v>
      </c>
      <c r="F39" s="241" t="n">
        <v>0.0512</v>
      </c>
      <c r="G39" s="241" t="n">
        <v>0.0465</v>
      </c>
      <c r="H39" s="241" t="n">
        <v>0.047</v>
      </c>
      <c r="I39" s="241" t="n">
        <v>0.0473</v>
      </c>
      <c r="J39" s="242" t="n">
        <v>0.0478</v>
      </c>
      <c r="K39" s="241" t="n">
        <v>0.0425</v>
      </c>
      <c r="L39" s="241" t="n">
        <v>0.0421</v>
      </c>
      <c r="M39" s="241" t="n">
        <v>0.0449</v>
      </c>
      <c r="N39" s="241" t="n">
        <v>0.047</v>
      </c>
      <c r="O39" s="243" t="n">
        <v>0.0441</v>
      </c>
      <c r="P39" s="244" t="n">
        <v>-0.0037</v>
      </c>
      <c r="R39" s="240" t="n">
        <v>8</v>
      </c>
      <c r="S39" s="241" t="n">
        <v>0.032</v>
      </c>
      <c r="T39" s="241" t="n">
        <v>0.0314</v>
      </c>
      <c r="U39" s="241" t="n">
        <v>0.0309</v>
      </c>
      <c r="V39" s="241" t="n">
        <v>0.0389</v>
      </c>
      <c r="W39" s="241" t="n">
        <v>0.0305</v>
      </c>
      <c r="X39" s="241" t="n">
        <v>0.0263</v>
      </c>
      <c r="Y39" s="241" t="n">
        <v>0.0297</v>
      </c>
      <c r="Z39" s="241" t="n">
        <v>0.0297</v>
      </c>
      <c r="AA39" s="242" t="n">
        <v>0.031</v>
      </c>
      <c r="AB39" s="241" t="n">
        <v>0.0282</v>
      </c>
      <c r="AC39" s="241" t="n">
        <v>0.0298</v>
      </c>
      <c r="AD39" s="241" t="n">
        <v>0.0326</v>
      </c>
      <c r="AE39" s="241" t="n">
        <v>0.0259</v>
      </c>
      <c r="AF39" s="243" t="n">
        <v>0.0292</v>
      </c>
      <c r="AG39" s="244" t="n">
        <v>-0.0019</v>
      </c>
      <c r="AI39" s="240" t="n">
        <v>8</v>
      </c>
      <c r="AJ39" s="241" t="n">
        <v>0.0241</v>
      </c>
      <c r="AK39" s="241" t="n">
        <v>0.0277</v>
      </c>
      <c r="AL39" s="241" t="n">
        <v>0.0196</v>
      </c>
      <c r="AM39" s="241" t="n">
        <v>0.0286</v>
      </c>
      <c r="AN39" s="241" t="n">
        <v>0.0354</v>
      </c>
      <c r="AO39" s="241" t="n">
        <v>0.0222</v>
      </c>
      <c r="AP39" s="241" t="n">
        <v>0.0262</v>
      </c>
      <c r="AQ39" s="241" t="n">
        <v>0.0307</v>
      </c>
      <c r="AR39" s="242" t="n">
        <v>0.0266</v>
      </c>
      <c r="AS39" s="241" t="n">
        <v>0.0234</v>
      </c>
      <c r="AT39" s="241" t="n">
        <v>0.0395</v>
      </c>
      <c r="AU39" s="241" t="n">
        <v>0.0243</v>
      </c>
      <c r="AV39" s="241" t="n">
        <v>0.0269</v>
      </c>
      <c r="AW39" s="243" t="n">
        <v>0.0288</v>
      </c>
      <c r="AX39" s="245" t="n">
        <v>0.0023</v>
      </c>
    </row>
    <row r="40" ht="16.5" customHeight="1">
      <c r="A40" s="240" t="n">
        <v>9</v>
      </c>
      <c r="B40" s="241" t="n">
        <v>0.0428</v>
      </c>
      <c r="C40" s="241" t="n">
        <v>0.0404</v>
      </c>
      <c r="D40" s="241" t="n">
        <v>0.0399</v>
      </c>
      <c r="E40" s="241" t="n">
        <v>0.046</v>
      </c>
      <c r="F40" s="241" t="n">
        <v>0.0486</v>
      </c>
      <c r="G40" s="241" t="n">
        <v>0.0434</v>
      </c>
      <c r="H40" s="241" t="n">
        <v>0.0395</v>
      </c>
      <c r="I40" s="241" t="n">
        <v>0.0396</v>
      </c>
      <c r="J40" s="242" t="n">
        <v>0.0424</v>
      </c>
      <c r="K40" s="241" t="n">
        <v>0.0374</v>
      </c>
      <c r="L40" s="241" t="n">
        <v>0.0367</v>
      </c>
      <c r="M40" s="241" t="n">
        <v>0.041</v>
      </c>
      <c r="N40" s="241" t="n">
        <v>0.0453</v>
      </c>
      <c r="O40" s="243" t="n">
        <v>0.04</v>
      </c>
      <c r="P40" s="244" t="n">
        <v>-0.0024</v>
      </c>
      <c r="R40" s="240" t="n">
        <v>9</v>
      </c>
      <c r="S40" s="241" t="n">
        <v>0.0328</v>
      </c>
      <c r="T40" s="241" t="n">
        <v>0.0307</v>
      </c>
      <c r="U40" s="241" t="n">
        <v>0.0306</v>
      </c>
      <c r="V40" s="241" t="n">
        <v>0.0394</v>
      </c>
      <c r="W40" s="241" t="n">
        <v>0.0337</v>
      </c>
      <c r="X40" s="241" t="n">
        <v>0.0292</v>
      </c>
      <c r="Y40" s="241" t="n">
        <v>0.0299</v>
      </c>
      <c r="Z40" s="241" t="n">
        <v>0.0262</v>
      </c>
      <c r="AA40" s="242" t="n">
        <v>0.0314</v>
      </c>
      <c r="AB40" s="241" t="n">
        <v>0.0294</v>
      </c>
      <c r="AC40" s="241" t="n">
        <v>0.0315</v>
      </c>
      <c r="AD40" s="241" t="n">
        <v>0.0297</v>
      </c>
      <c r="AE40" s="241" t="n">
        <v>0.0312</v>
      </c>
      <c r="AF40" s="243" t="n">
        <v>0.0304</v>
      </c>
      <c r="AG40" s="244" t="n">
        <v>-0.001</v>
      </c>
      <c r="AI40" s="240" t="n">
        <v>9</v>
      </c>
      <c r="AJ40" s="241" t="n">
        <v>0.0323</v>
      </c>
      <c r="AK40" s="241" t="n">
        <v>0.0271</v>
      </c>
      <c r="AL40" s="241" t="n">
        <v>0.0245</v>
      </c>
      <c r="AM40" s="241" t="n">
        <v>0.031</v>
      </c>
      <c r="AN40" s="241" t="n">
        <v>0.0257</v>
      </c>
      <c r="AO40" s="241" t="n">
        <v>0.0262</v>
      </c>
      <c r="AP40" s="241" t="n">
        <v>0.1353</v>
      </c>
      <c r="AQ40" s="241" t="n">
        <v>0.0381</v>
      </c>
      <c r="AR40" s="242" t="n">
        <v>0.0448</v>
      </c>
      <c r="AS40" s="241" t="n">
        <v>0.0267</v>
      </c>
      <c r="AT40" s="241" t="n">
        <v>0.0303</v>
      </c>
      <c r="AU40" s="241" t="n">
        <v>0.0678</v>
      </c>
      <c r="AV40" s="241" t="n">
        <v>0.0313</v>
      </c>
      <c r="AW40" s="243" t="n">
        <v>0.0398</v>
      </c>
      <c r="AX40" s="244" t="n">
        <v>-0.005</v>
      </c>
    </row>
    <row r="41" ht="16.5" customHeight="1">
      <c r="A41" s="240" t="n">
        <v>10</v>
      </c>
      <c r="B41" s="241" t="n">
        <v>0.0381</v>
      </c>
      <c r="C41" s="241" t="n">
        <v>0.0369</v>
      </c>
      <c r="D41" s="241" t="n">
        <v>0.0376</v>
      </c>
      <c r="E41" s="241" t="n">
        <v>0.0413</v>
      </c>
      <c r="F41" s="241" t="n">
        <v>0.0431</v>
      </c>
      <c r="G41" s="241" t="n">
        <v>0.0383</v>
      </c>
      <c r="H41" s="241" t="n">
        <v>0.0376</v>
      </c>
      <c r="I41" s="241" t="n">
        <v>0.0377</v>
      </c>
      <c r="J41" s="242" t="n">
        <v>0.0388</v>
      </c>
      <c r="K41" s="241" t="n">
        <v>0.034</v>
      </c>
      <c r="L41" s="241" t="n">
        <v>0.0356</v>
      </c>
      <c r="M41" s="241" t="n">
        <v>0.0384</v>
      </c>
      <c r="N41" s="241" t="n">
        <v>0.041</v>
      </c>
      <c r="O41" s="243" t="n">
        <v>0.0372</v>
      </c>
      <c r="P41" s="244" t="n">
        <v>-0.0016</v>
      </c>
      <c r="R41" s="240" t="n">
        <v>10</v>
      </c>
      <c r="S41" s="241" t="n">
        <v>0.0354</v>
      </c>
      <c r="T41" s="241" t="n">
        <v>0.0302</v>
      </c>
      <c r="U41" s="241" t="n">
        <v>0.0326</v>
      </c>
      <c r="V41" s="241" t="n">
        <v>0.0385</v>
      </c>
      <c r="W41" s="241" t="n">
        <v>0.036</v>
      </c>
      <c r="X41" s="241" t="n">
        <v>0.0318</v>
      </c>
      <c r="Y41" s="241" t="n">
        <v>0.0326</v>
      </c>
      <c r="Z41" s="241" t="n">
        <v>0.0337</v>
      </c>
      <c r="AA41" s="242" t="n">
        <v>0.0337</v>
      </c>
      <c r="AB41" s="241" t="n">
        <v>0.0323</v>
      </c>
      <c r="AC41" s="241" t="n">
        <v>0.0337</v>
      </c>
      <c r="AD41" s="241" t="n">
        <v>0.0316</v>
      </c>
      <c r="AE41" s="241" t="n">
        <v>0.0357</v>
      </c>
      <c r="AF41" s="243" t="n">
        <v>0.0333</v>
      </c>
      <c r="AG41" s="244" t="n">
        <v>-0.0004</v>
      </c>
      <c r="AI41" s="240" t="n">
        <v>10</v>
      </c>
      <c r="AJ41" s="241" t="n">
        <v>0.0266</v>
      </c>
      <c r="AK41" s="241" t="n">
        <v>0.0234</v>
      </c>
      <c r="AL41" s="241" t="n">
        <v>0.0283</v>
      </c>
      <c r="AM41" s="241" t="n">
        <v>0.0355</v>
      </c>
      <c r="AN41" s="241" t="n">
        <v>0.0246</v>
      </c>
      <c r="AO41" s="241" t="n">
        <v>0.0468</v>
      </c>
      <c r="AP41" s="241" t="n">
        <v>0.0415</v>
      </c>
      <c r="AQ41" s="241" t="n">
        <v>0.0718</v>
      </c>
      <c r="AR41" s="242" t="n">
        <v>0.0386</v>
      </c>
      <c r="AS41" s="241" t="n">
        <v>0.0275</v>
      </c>
      <c r="AT41" s="241" t="n">
        <v>0.1082</v>
      </c>
      <c r="AU41" s="241" t="n">
        <v>0.051</v>
      </c>
      <c r="AV41" s="241" t="n">
        <v>0.0286</v>
      </c>
      <c r="AW41" s="243" t="n">
        <v>0.0563</v>
      </c>
      <c r="AX41" s="245" t="n">
        <v>0.0177</v>
      </c>
    </row>
    <row r="42" ht="16.5" customHeight="1">
      <c r="A42" s="240" t="n">
        <v>11</v>
      </c>
      <c r="B42" s="241" t="n">
        <v>0.0405</v>
      </c>
      <c r="C42" s="241" t="n">
        <v>0.037</v>
      </c>
      <c r="D42" s="241" t="n">
        <v>0.036</v>
      </c>
      <c r="E42" s="241" t="n">
        <v>0.0381</v>
      </c>
      <c r="F42" s="241" t="n">
        <v>0.0386</v>
      </c>
      <c r="G42" s="241" t="n">
        <v>0.0408</v>
      </c>
      <c r="H42" s="241" t="n">
        <v>0.0395</v>
      </c>
      <c r="I42" s="241" t="n">
        <v>0.0376</v>
      </c>
      <c r="J42" s="242" t="n">
        <v>0.0385</v>
      </c>
      <c r="K42" s="241" t="n">
        <v>0.0349</v>
      </c>
      <c r="L42" s="241" t="n">
        <v>0.0349</v>
      </c>
      <c r="M42" s="241" t="n">
        <v>0.0356</v>
      </c>
      <c r="N42" s="241" t="n">
        <v>0.0378</v>
      </c>
      <c r="O42" s="243" t="n">
        <v>0.0358</v>
      </c>
      <c r="P42" s="244" t="n">
        <v>-0.0027</v>
      </c>
      <c r="R42" s="240" t="n">
        <v>11</v>
      </c>
      <c r="S42" s="241" t="n">
        <v>0.0329</v>
      </c>
      <c r="T42" s="241" t="n">
        <v>0.0334</v>
      </c>
      <c r="U42" s="241" t="n">
        <v>0.0374</v>
      </c>
      <c r="V42" s="241" t="n">
        <v>0.0378</v>
      </c>
      <c r="W42" s="241" t="n">
        <v>0.0325</v>
      </c>
      <c r="X42" s="241" t="n">
        <v>0.0339</v>
      </c>
      <c r="Y42" s="241" t="n">
        <v>0.035</v>
      </c>
      <c r="Z42" s="241" t="n">
        <v>0.0371</v>
      </c>
      <c r="AA42" s="242" t="n">
        <v>0.0349</v>
      </c>
      <c r="AB42" s="241" t="n">
        <v>0.0359</v>
      </c>
      <c r="AC42" s="241" t="n">
        <v>0.0271</v>
      </c>
      <c r="AD42" s="241" t="n">
        <v>0.0373</v>
      </c>
      <c r="AE42" s="241" t="n">
        <v>0.0323</v>
      </c>
      <c r="AF42" s="243" t="n">
        <v>0.0332</v>
      </c>
      <c r="AG42" s="244" t="n">
        <v>-0.0017</v>
      </c>
      <c r="AI42" s="240" t="n">
        <v>11</v>
      </c>
      <c r="AJ42" s="241" t="n">
        <v>0.0364</v>
      </c>
      <c r="AK42" s="241" t="n">
        <v>0.0342</v>
      </c>
      <c r="AL42" s="241" t="n">
        <v>0.0319</v>
      </c>
      <c r="AM42" s="241" t="n">
        <v>0.0466</v>
      </c>
      <c r="AN42" s="241" t="n">
        <v>0.0374</v>
      </c>
      <c r="AO42" s="241" t="n">
        <v>0.0343</v>
      </c>
      <c r="AP42" s="241" t="n">
        <v>0.0413</v>
      </c>
      <c r="AQ42" s="241" t="n">
        <v>0.0705</v>
      </c>
      <c r="AR42" s="242" t="n">
        <v>0.0422</v>
      </c>
      <c r="AS42" s="241" t="n">
        <v>0.0408</v>
      </c>
      <c r="AT42" s="241" t="n">
        <v>0.0302</v>
      </c>
      <c r="AU42" s="241" t="n">
        <v>0.041</v>
      </c>
      <c r="AV42" s="241" t="n">
        <v>0.0583</v>
      </c>
      <c r="AW42" s="243" t="n">
        <v>0.0416</v>
      </c>
      <c r="AX42" s="244" t="n">
        <v>-0.0006</v>
      </c>
    </row>
    <row r="43" ht="16.5" customHeight="1">
      <c r="A43" s="240" t="n">
        <v>12</v>
      </c>
      <c r="B43" s="241" t="n">
        <v>0.0556</v>
      </c>
      <c r="C43" s="241" t="n">
        <v>0.0544</v>
      </c>
      <c r="D43" s="241" t="n">
        <v>0.05</v>
      </c>
      <c r="E43" s="241" t="n">
        <v>0.0426</v>
      </c>
      <c r="F43" s="241" t="n">
        <v>0.0433</v>
      </c>
      <c r="G43" s="241" t="n">
        <v>0.0514</v>
      </c>
      <c r="H43" s="241" t="n">
        <v>0.0492</v>
      </c>
      <c r="I43" s="241" t="n">
        <v>0.0519</v>
      </c>
      <c r="J43" s="242" t="n">
        <v>0.0499</v>
      </c>
      <c r="K43" s="241" t="n">
        <v>0.0453</v>
      </c>
      <c r="L43" s="241" t="n">
        <v>0.045</v>
      </c>
      <c r="M43" s="241" t="n">
        <v>0.041</v>
      </c>
      <c r="N43" s="241" t="n">
        <v>0.0403</v>
      </c>
      <c r="O43" s="243" t="n">
        <v>0.043</v>
      </c>
      <c r="P43" s="244" t="n">
        <v>-0.007</v>
      </c>
      <c r="R43" s="240" t="n">
        <v>12</v>
      </c>
      <c r="S43" s="241" t="n">
        <v>0.0397</v>
      </c>
      <c r="T43" s="241" t="n">
        <v>0.04</v>
      </c>
      <c r="U43" s="241" t="n">
        <v>0.0385</v>
      </c>
      <c r="V43" s="241" t="n">
        <v>0.0387</v>
      </c>
      <c r="W43" s="241" t="n">
        <v>0.0357</v>
      </c>
      <c r="X43" s="241" t="n">
        <v>0.0395</v>
      </c>
      <c r="Y43" s="241" t="n">
        <v>0.0387</v>
      </c>
      <c r="Z43" s="241" t="n">
        <v>0.0355</v>
      </c>
      <c r="AA43" s="242" t="n">
        <v>0.0383</v>
      </c>
      <c r="AB43" s="241" t="n">
        <v>0.0432</v>
      </c>
      <c r="AC43" s="241" t="n">
        <v>0.0327</v>
      </c>
      <c r="AD43" s="241" t="n">
        <v>0.0423</v>
      </c>
      <c r="AE43" s="241" t="n">
        <v>0.0361</v>
      </c>
      <c r="AF43" s="243" t="n">
        <v>0.0386</v>
      </c>
      <c r="AG43" s="245" t="n">
        <v>0.0003</v>
      </c>
      <c r="AI43" s="240" t="n">
        <v>12</v>
      </c>
      <c r="AJ43" s="241" t="n">
        <v>0.0493</v>
      </c>
      <c r="AK43" s="241" t="n">
        <v>0.0451</v>
      </c>
      <c r="AL43" s="241" t="n">
        <v>0.0367</v>
      </c>
      <c r="AM43" s="241" t="n">
        <v>0.054</v>
      </c>
      <c r="AN43" s="241" t="n">
        <v>0.0461</v>
      </c>
      <c r="AO43" s="241" t="n">
        <v>0.0371</v>
      </c>
      <c r="AP43" s="241" t="n">
        <v>0.039</v>
      </c>
      <c r="AQ43" s="241" t="n">
        <v>0.0444</v>
      </c>
      <c r="AR43" s="242" t="n">
        <v>0.0435</v>
      </c>
      <c r="AS43" s="241" t="n">
        <v>0.0722</v>
      </c>
      <c r="AT43" s="241" t="n">
        <v>0.052</v>
      </c>
      <c r="AU43" s="241" t="n">
        <v>0.0468</v>
      </c>
      <c r="AV43" s="241" t="n">
        <v>0.0357</v>
      </c>
      <c r="AW43" s="243" t="n">
        <v>0.0521</v>
      </c>
      <c r="AX43" s="245" t="n">
        <v>0.0086</v>
      </c>
    </row>
    <row r="44" ht="16.5" customHeight="1">
      <c r="A44" s="240" t="n">
        <v>13</v>
      </c>
      <c r="B44" s="241" t="n">
        <v>0.042</v>
      </c>
      <c r="C44" s="241" t="n">
        <v>0.0405</v>
      </c>
      <c r="D44" s="241" t="n">
        <v>0.0396</v>
      </c>
      <c r="E44" s="241" t="n">
        <v>0.0392</v>
      </c>
      <c r="F44" s="241" t="n">
        <v>0.0426</v>
      </c>
      <c r="G44" s="241" t="n">
        <v>0.0434</v>
      </c>
      <c r="H44" s="241" t="n">
        <v>0.0406</v>
      </c>
      <c r="I44" s="241" t="n">
        <v>0.0415</v>
      </c>
      <c r="J44" s="242" t="n">
        <v>0.0412</v>
      </c>
      <c r="K44" s="241" t="n">
        <v>0.0363</v>
      </c>
      <c r="L44" s="241" t="n">
        <v>0.0369</v>
      </c>
      <c r="M44" s="241" t="n">
        <v>0.0365</v>
      </c>
      <c r="N44" s="241" t="n">
        <v>0.0379</v>
      </c>
      <c r="O44" s="243" t="n">
        <v>0.0369</v>
      </c>
      <c r="P44" s="244" t="n">
        <v>-0.0043</v>
      </c>
      <c r="R44" s="240" t="n">
        <v>13</v>
      </c>
      <c r="S44" s="241" t="n">
        <v>0.0527</v>
      </c>
      <c r="T44" s="241" t="n">
        <v>0.0492</v>
      </c>
      <c r="U44" s="241" t="n">
        <v>0.0446</v>
      </c>
      <c r="V44" s="241" t="n">
        <v>0.0475</v>
      </c>
      <c r="W44" s="241" t="n">
        <v>0.0412</v>
      </c>
      <c r="X44" s="241" t="n">
        <v>0.0475</v>
      </c>
      <c r="Y44" s="241" t="n">
        <v>0.0468</v>
      </c>
      <c r="Z44" s="241" t="n">
        <v>0.0485</v>
      </c>
      <c r="AA44" s="242" t="n">
        <v>0.0474</v>
      </c>
      <c r="AB44" s="241" t="n">
        <v>0.0421</v>
      </c>
      <c r="AC44" s="241" t="n">
        <v>0.0449</v>
      </c>
      <c r="AD44" s="241" t="n">
        <v>0.0379</v>
      </c>
      <c r="AE44" s="241" t="n">
        <v>0.0422</v>
      </c>
      <c r="AF44" s="243" t="n">
        <v>0.0417</v>
      </c>
      <c r="AG44" s="244" t="n">
        <v>-0.0056</v>
      </c>
      <c r="AI44" s="240" t="n">
        <v>13</v>
      </c>
      <c r="AJ44" s="241" t="n">
        <v>0.0432</v>
      </c>
      <c r="AK44" s="241" t="n">
        <v>0.0756</v>
      </c>
      <c r="AL44" s="241" t="n">
        <v>0.0407</v>
      </c>
      <c r="AM44" s="241" t="n">
        <v>0.0576</v>
      </c>
      <c r="AN44" s="241" t="n">
        <v>0.0598</v>
      </c>
      <c r="AO44" s="241" t="n">
        <v>0.0579</v>
      </c>
      <c r="AP44" s="241" t="n">
        <v>0.0511</v>
      </c>
      <c r="AQ44" s="241" t="n">
        <v>0.0405</v>
      </c>
      <c r="AR44" s="242" t="n">
        <v>0.0521</v>
      </c>
      <c r="AS44" s="241" t="n">
        <v>0.056</v>
      </c>
      <c r="AT44" s="241" t="n">
        <v>0.0535</v>
      </c>
      <c r="AU44" s="241" t="n">
        <v>0.045</v>
      </c>
      <c r="AV44" s="241" t="n">
        <v>0.0452</v>
      </c>
      <c r="AW44" s="243" t="n">
        <v>0.0501</v>
      </c>
      <c r="AX44" s="244" t="n">
        <v>-0.002</v>
      </c>
    </row>
    <row r="45" ht="16.5" customHeight="1">
      <c r="A45" s="240" t="n">
        <v>14</v>
      </c>
      <c r="B45" s="241" t="n">
        <v>0.0327</v>
      </c>
      <c r="C45" s="241" t="n">
        <v>0.0349</v>
      </c>
      <c r="D45" s="241" t="n">
        <v>0.0326</v>
      </c>
      <c r="E45" s="241" t="n">
        <v>0.0374</v>
      </c>
      <c r="F45" s="241" t="n">
        <v>0.0374</v>
      </c>
      <c r="G45" s="241" t="n">
        <v>0.0337</v>
      </c>
      <c r="H45" s="241" t="n">
        <v>0.032</v>
      </c>
      <c r="I45" s="241" t="n">
        <v>0.032</v>
      </c>
      <c r="J45" s="242" t="n">
        <v>0.034</v>
      </c>
      <c r="K45" s="241" t="n">
        <v>0.0302</v>
      </c>
      <c r="L45" s="241" t="n">
        <v>0.0278</v>
      </c>
      <c r="M45" s="241" t="n">
        <v>0.0311</v>
      </c>
      <c r="N45" s="241" t="n">
        <v>0.0359</v>
      </c>
      <c r="O45" s="243" t="n">
        <v>0.0313</v>
      </c>
      <c r="P45" s="244" t="n">
        <v>-0.0027</v>
      </c>
      <c r="R45" s="240" t="n">
        <v>14</v>
      </c>
      <c r="S45" s="241" t="n">
        <v>0.0476</v>
      </c>
      <c r="T45" s="241" t="n">
        <v>0.0473</v>
      </c>
      <c r="U45" s="241" t="n">
        <v>0.0442</v>
      </c>
      <c r="V45" s="241" t="n">
        <v>0.0486</v>
      </c>
      <c r="W45" s="241" t="n">
        <v>0.0494</v>
      </c>
      <c r="X45" s="241" t="n">
        <v>0.0471</v>
      </c>
      <c r="Y45" s="241" t="n">
        <v>0.0462</v>
      </c>
      <c r="Z45" s="241" t="n">
        <v>0.0475</v>
      </c>
      <c r="AA45" s="242" t="n">
        <v>0.0472</v>
      </c>
      <c r="AB45" s="241" t="n">
        <v>0.0451</v>
      </c>
      <c r="AC45" s="241" t="n">
        <v>0.0422</v>
      </c>
      <c r="AD45" s="241" t="n">
        <v>0.0408</v>
      </c>
      <c r="AE45" s="241" t="n">
        <v>0.0441</v>
      </c>
      <c r="AF45" s="243" t="n">
        <v>0.043</v>
      </c>
      <c r="AG45" s="244" t="n">
        <v>-0.0042</v>
      </c>
      <c r="AI45" s="240" t="n">
        <v>14</v>
      </c>
      <c r="AJ45" s="241" t="n">
        <v>0.0521</v>
      </c>
      <c r="AK45" s="241" t="n">
        <v>0.0503</v>
      </c>
      <c r="AL45" s="241" t="n">
        <v>0.045</v>
      </c>
      <c r="AM45" s="241" t="n">
        <v>0.0624</v>
      </c>
      <c r="AN45" s="241" t="n">
        <v>0.0656</v>
      </c>
      <c r="AO45" s="241" t="n">
        <v>0.0861</v>
      </c>
      <c r="AP45" s="241" t="n">
        <v>0.0435</v>
      </c>
      <c r="AQ45" s="241" t="n">
        <v>0.0557</v>
      </c>
      <c r="AR45" s="242" t="n">
        <v>0.0569</v>
      </c>
      <c r="AS45" s="241" t="n">
        <v>0.0573</v>
      </c>
      <c r="AT45" s="241" t="n">
        <v>0.0482</v>
      </c>
      <c r="AU45" s="241" t="n">
        <v>0.0424</v>
      </c>
      <c r="AV45" s="241" t="n">
        <v>0.046</v>
      </c>
      <c r="AW45" s="243" t="n">
        <v>0.0484</v>
      </c>
      <c r="AX45" s="244" t="n">
        <v>-0.0085</v>
      </c>
    </row>
    <row r="46" ht="16.5" customHeight="1">
      <c r="A46" s="240" t="n">
        <v>15</v>
      </c>
      <c r="B46" s="241" t="n">
        <v>0.0277</v>
      </c>
      <c r="C46" s="241" t="n">
        <v>0.0261</v>
      </c>
      <c r="D46" s="241" t="n">
        <v>0.0255</v>
      </c>
      <c r="E46" s="241" t="n">
        <v>0.0135</v>
      </c>
      <c r="F46" s="241" t="n">
        <v>0.031</v>
      </c>
      <c r="G46" s="241" t="n">
        <v>0.0302</v>
      </c>
      <c r="H46" s="241" t="n">
        <v>0.0296</v>
      </c>
      <c r="I46" s="241" t="n">
        <v>0.0293</v>
      </c>
      <c r="J46" s="242" t="n">
        <v>0.0267</v>
      </c>
      <c r="K46" s="241" t="n">
        <v>0.0258</v>
      </c>
      <c r="L46" s="241" t="n">
        <v>0.0257</v>
      </c>
      <c r="M46" s="241" t="n">
        <v>0.0296</v>
      </c>
      <c r="N46" s="241" t="n">
        <v>0.0324</v>
      </c>
      <c r="O46" s="243" t="n">
        <v>0.0283</v>
      </c>
      <c r="P46" s="245" t="n">
        <v>0.0016</v>
      </c>
      <c r="R46" s="240" t="n">
        <v>15</v>
      </c>
      <c r="S46" s="241" t="n">
        <v>0.0472</v>
      </c>
      <c r="T46" s="241" t="n">
        <v>0.0449</v>
      </c>
      <c r="U46" s="241" t="n">
        <v>0.042</v>
      </c>
      <c r="V46" s="241" t="n">
        <v>0.0503</v>
      </c>
      <c r="W46" s="241" t="n">
        <v>0.0498</v>
      </c>
      <c r="X46" s="241" t="n">
        <v>0.0488</v>
      </c>
      <c r="Y46" s="241" t="n">
        <v>0.0448</v>
      </c>
      <c r="Z46" s="241" t="n">
        <v>0.0468</v>
      </c>
      <c r="AA46" s="242" t="n">
        <v>0.0467</v>
      </c>
      <c r="AB46" s="241" t="n">
        <v>0.0371</v>
      </c>
      <c r="AC46" s="241" t="n">
        <v>0.0441</v>
      </c>
      <c r="AD46" s="241" t="n">
        <v>0.0484</v>
      </c>
      <c r="AE46" s="241" t="n">
        <v>0.0459</v>
      </c>
      <c r="AF46" s="243" t="n">
        <v>0.0439</v>
      </c>
      <c r="AG46" s="244" t="n">
        <v>-0.0028</v>
      </c>
      <c r="AI46" s="240" t="n">
        <v>15</v>
      </c>
      <c r="AJ46" s="241" t="n">
        <v>0.0488</v>
      </c>
      <c r="AK46" s="241" t="n">
        <v>0.0605</v>
      </c>
      <c r="AL46" s="241" t="n">
        <v>0.0369</v>
      </c>
      <c r="AM46" s="241" t="n">
        <v>0.0241</v>
      </c>
      <c r="AN46" s="241" t="n">
        <v>0.0442</v>
      </c>
      <c r="AO46" s="241" t="n">
        <v>0.036</v>
      </c>
      <c r="AP46" s="241" t="n">
        <v>0.0373</v>
      </c>
      <c r="AQ46" s="241" t="n">
        <v>0.0351</v>
      </c>
      <c r="AR46" s="242" t="n">
        <v>0.0395</v>
      </c>
      <c r="AS46" s="241" t="n">
        <v>0.0596</v>
      </c>
      <c r="AT46" s="241" t="n">
        <v>0.0357</v>
      </c>
      <c r="AU46" s="241" t="n">
        <v>0.046</v>
      </c>
      <c r="AV46" s="241" t="n">
        <v>0.0492</v>
      </c>
      <c r="AW46" s="243" t="n">
        <v>0.0471</v>
      </c>
      <c r="AX46" s="245" t="n">
        <v>0.0077</v>
      </c>
    </row>
    <row r="47" ht="16.5" customHeight="1">
      <c r="A47" s="240" t="n">
        <v>16</v>
      </c>
      <c r="B47" s="241" t="n">
        <v>0.0254</v>
      </c>
      <c r="C47" s="241" t="n">
        <v>0.0276</v>
      </c>
      <c r="D47" s="241" t="n">
        <v>0.0262</v>
      </c>
      <c r="E47" s="241" t="n">
        <v>0</v>
      </c>
      <c r="F47" s="241" t="n">
        <v>0.0328</v>
      </c>
      <c r="G47" s="241" t="n">
        <v>0.03</v>
      </c>
      <c r="H47" s="241" t="n">
        <v>0.0279</v>
      </c>
      <c r="I47" s="241" t="n">
        <v>0.0268</v>
      </c>
      <c r="J47" s="242" t="n">
        <v>0.0248</v>
      </c>
      <c r="K47" s="241" t="n">
        <v>0.0238</v>
      </c>
      <c r="L47" s="241" t="n">
        <v>0.025</v>
      </c>
      <c r="M47" s="241" t="n">
        <v>0.03</v>
      </c>
      <c r="N47" s="241" t="n">
        <v>0.0332</v>
      </c>
      <c r="O47" s="243" t="n">
        <v>0.0279</v>
      </c>
      <c r="P47" s="245" t="n">
        <v>0.0031</v>
      </c>
      <c r="R47" s="240" t="n">
        <v>16</v>
      </c>
      <c r="S47" s="241" t="n">
        <v>0.0438</v>
      </c>
      <c r="T47" s="241" t="n">
        <v>0.0424</v>
      </c>
      <c r="U47" s="241" t="n">
        <v>0.0396</v>
      </c>
      <c r="V47" s="241" t="n">
        <v>0</v>
      </c>
      <c r="W47" s="241" t="n">
        <v>0.0455</v>
      </c>
      <c r="X47" s="241" t="n">
        <v>0.0426</v>
      </c>
      <c r="Y47" s="241" t="n">
        <v>0.0442</v>
      </c>
      <c r="Z47" s="241" t="n">
        <v>0.0455</v>
      </c>
      <c r="AA47" s="242" t="n">
        <v>0.0387</v>
      </c>
      <c r="AB47" s="241" t="n">
        <v>0.05</v>
      </c>
      <c r="AC47" s="241" t="n">
        <v>0.0432</v>
      </c>
      <c r="AD47" s="241" t="n">
        <v>0.0447</v>
      </c>
      <c r="AE47" s="241" t="n">
        <v>0.0424</v>
      </c>
      <c r="AF47" s="243" t="n">
        <v>0.045</v>
      </c>
      <c r="AG47" s="245" t="n">
        <v>0.0064</v>
      </c>
      <c r="AI47" s="240" t="n">
        <v>16</v>
      </c>
      <c r="AJ47" s="241" t="n">
        <v>0.0464</v>
      </c>
      <c r="AK47" s="241" t="n">
        <v>0.0492</v>
      </c>
      <c r="AL47" s="241" t="n">
        <v>0.0467</v>
      </c>
      <c r="AM47" s="241" t="n">
        <v>0</v>
      </c>
      <c r="AN47" s="241" t="n">
        <v>0.0517</v>
      </c>
      <c r="AO47" s="241" t="n">
        <v>0.0392</v>
      </c>
      <c r="AP47" s="241" t="n">
        <v>0.0373</v>
      </c>
      <c r="AQ47" s="241" t="n">
        <v>0.0728</v>
      </c>
      <c r="AR47" s="242" t="n">
        <v>0.0434</v>
      </c>
      <c r="AS47" s="241" t="n">
        <v>0.0586</v>
      </c>
      <c r="AT47" s="241" t="n">
        <v>0.0395</v>
      </c>
      <c r="AU47" s="241" t="n">
        <v>0.0425</v>
      </c>
      <c r="AV47" s="241" t="n">
        <v>0.0507</v>
      </c>
      <c r="AW47" s="243" t="n">
        <v>0.0473</v>
      </c>
      <c r="AX47" s="245" t="n">
        <v>0.0039</v>
      </c>
    </row>
    <row r="48" ht="16.5" customHeight="1">
      <c r="A48" s="240" t="n">
        <v>17</v>
      </c>
      <c r="B48" s="241" t="n">
        <v>0.0282</v>
      </c>
      <c r="C48" s="241" t="n">
        <v>0.0284</v>
      </c>
      <c r="D48" s="241" t="n">
        <v>0.0284</v>
      </c>
      <c r="E48" s="241" t="n">
        <v>0.0294</v>
      </c>
      <c r="F48" s="241" t="n">
        <v>0.0297</v>
      </c>
      <c r="G48" s="241" t="n">
        <v>0.0314</v>
      </c>
      <c r="H48" s="241" t="n">
        <v>0.0275</v>
      </c>
      <c r="I48" s="241" t="n">
        <v>0.0283</v>
      </c>
      <c r="J48" s="242" t="n">
        <v>0.0289</v>
      </c>
      <c r="K48" s="241" t="n">
        <v>0.0274</v>
      </c>
      <c r="L48" s="241" t="n">
        <v>0.0252</v>
      </c>
      <c r="M48" s="241" t="n">
        <v>0.0275</v>
      </c>
      <c r="N48" s="241" t="n">
        <v>0.028</v>
      </c>
      <c r="O48" s="243" t="n">
        <v>0.027</v>
      </c>
      <c r="P48" s="244" t="n">
        <v>-0.0019</v>
      </c>
      <c r="R48" s="240" t="n">
        <v>17</v>
      </c>
      <c r="S48" s="241" t="n">
        <v>0.0379</v>
      </c>
      <c r="T48" s="241" t="n">
        <v>0.0378</v>
      </c>
      <c r="U48" s="241" t="n">
        <v>0.0408</v>
      </c>
      <c r="V48" s="241" t="n">
        <v>0</v>
      </c>
      <c r="W48" s="241" t="n">
        <v>0.0504</v>
      </c>
      <c r="X48" s="241" t="n">
        <v>0.0485</v>
      </c>
      <c r="Y48" s="241" t="n">
        <v>0.0404</v>
      </c>
      <c r="Z48" s="241" t="n">
        <v>0.0442</v>
      </c>
      <c r="AA48" s="242" t="n">
        <v>0.0381</v>
      </c>
      <c r="AB48" s="241" t="n">
        <v>0.0448</v>
      </c>
      <c r="AC48" s="241" t="n">
        <v>0.0442</v>
      </c>
      <c r="AD48" s="241" t="n">
        <v>0.0485</v>
      </c>
      <c r="AE48" s="241" t="n">
        <v>0.0458</v>
      </c>
      <c r="AF48" s="243" t="n">
        <v>0.0459</v>
      </c>
      <c r="AG48" s="245" t="n">
        <v>0.0078</v>
      </c>
      <c r="AI48" s="240" t="n">
        <v>17</v>
      </c>
      <c r="AJ48" s="241" t="n">
        <v>0.0347</v>
      </c>
      <c r="AK48" s="241" t="n">
        <v>0.0457</v>
      </c>
      <c r="AL48" s="241" t="n">
        <v>0.0522</v>
      </c>
      <c r="AM48" s="241" t="n">
        <v>0.0326</v>
      </c>
      <c r="AN48" s="241" t="n">
        <v>0.0538</v>
      </c>
      <c r="AO48" s="241" t="n">
        <v>0.0464</v>
      </c>
      <c r="AP48" s="241" t="n">
        <v>0.0362</v>
      </c>
      <c r="AQ48" s="241" t="n">
        <v>0.0615</v>
      </c>
      <c r="AR48" s="242" t="n">
        <v>0.0458</v>
      </c>
      <c r="AS48" s="241" t="n">
        <v>0.0662</v>
      </c>
      <c r="AT48" s="241" t="n">
        <v>0.0374</v>
      </c>
      <c r="AU48" s="241" t="n">
        <v>0.0477</v>
      </c>
      <c r="AV48" s="241" t="n">
        <v>0.0612</v>
      </c>
      <c r="AW48" s="243" t="n">
        <v>0.0522</v>
      </c>
      <c r="AX48" s="245" t="n">
        <v>0.0064</v>
      </c>
    </row>
    <row r="49" ht="16.5" customHeight="1">
      <c r="A49" s="240" t="n">
        <v>18</v>
      </c>
      <c r="B49" s="241" t="n">
        <v>0.0392</v>
      </c>
      <c r="C49" s="241" t="n">
        <v>0.0393</v>
      </c>
      <c r="D49" s="241" t="n">
        <v>0.0357</v>
      </c>
      <c r="E49" s="241" t="n">
        <v>0.0338</v>
      </c>
      <c r="F49" s="241" t="n">
        <v>0.0336</v>
      </c>
      <c r="G49" s="241" t="n">
        <v>0.0407</v>
      </c>
      <c r="H49" s="241" t="n">
        <v>0.0362</v>
      </c>
      <c r="I49" s="241" t="n">
        <v>0.0356</v>
      </c>
      <c r="J49" s="242" t="n">
        <v>0.0368</v>
      </c>
      <c r="K49" s="241" t="n">
        <v>0.0326</v>
      </c>
      <c r="L49" s="241" t="n">
        <v>0.0319</v>
      </c>
      <c r="M49" s="241" t="n">
        <v>0.0322</v>
      </c>
      <c r="N49" s="241" t="n">
        <v>0.0347</v>
      </c>
      <c r="O49" s="243" t="n">
        <v>0.0329</v>
      </c>
      <c r="P49" s="244" t="n">
        <v>-0.004</v>
      </c>
      <c r="R49" s="240" t="n">
        <v>18</v>
      </c>
      <c r="S49" s="241" t="n">
        <v>0.0438</v>
      </c>
      <c r="T49" s="241" t="n">
        <v>0.0447</v>
      </c>
      <c r="U49" s="241" t="n">
        <v>0.0428</v>
      </c>
      <c r="V49" s="241" t="n">
        <v>0.042</v>
      </c>
      <c r="W49" s="241" t="n">
        <v>0.0453</v>
      </c>
      <c r="X49" s="241" t="n">
        <v>0.0488</v>
      </c>
      <c r="Y49" s="241" t="n">
        <v>0.042</v>
      </c>
      <c r="Z49" s="241" t="n">
        <v>0.0414</v>
      </c>
      <c r="AA49" s="242" t="n">
        <v>0.0438</v>
      </c>
      <c r="AB49" s="241" t="n">
        <v>0.0446</v>
      </c>
      <c r="AC49" s="241" t="n">
        <v>0.0395</v>
      </c>
      <c r="AD49" s="241" t="n">
        <v>0.044</v>
      </c>
      <c r="AE49" s="241" t="n">
        <v>0.0419</v>
      </c>
      <c r="AF49" s="243" t="n">
        <v>0.0425</v>
      </c>
      <c r="AG49" s="244" t="n">
        <v>-0.0013</v>
      </c>
      <c r="AI49" s="240" t="n">
        <v>18</v>
      </c>
      <c r="AJ49" s="241" t="n">
        <v>0.0476</v>
      </c>
      <c r="AK49" s="241" t="n">
        <v>0.0554</v>
      </c>
      <c r="AL49" s="241" t="n">
        <v>0.0593</v>
      </c>
      <c r="AM49" s="241" t="n">
        <v>0.0477</v>
      </c>
      <c r="AN49" s="241" t="n">
        <v>0.0503</v>
      </c>
      <c r="AO49" s="241" t="n">
        <v>0.0726</v>
      </c>
      <c r="AP49" s="241" t="n">
        <v>0.0497</v>
      </c>
      <c r="AQ49" s="241" t="n">
        <v>0.0565</v>
      </c>
      <c r="AR49" s="242" t="n">
        <v>0.0551</v>
      </c>
      <c r="AS49" s="241" t="n">
        <v>0.0507</v>
      </c>
      <c r="AT49" s="241" t="n">
        <v>0.045</v>
      </c>
      <c r="AU49" s="241" t="n">
        <v>0.0357</v>
      </c>
      <c r="AV49" s="241" t="n">
        <v>0.0526</v>
      </c>
      <c r="AW49" s="243" t="n">
        <v>0.0455</v>
      </c>
      <c r="AX49" s="244" t="n">
        <v>-0.0096</v>
      </c>
    </row>
    <row r="50" ht="16.5" customHeight="1">
      <c r="A50" s="240" t="n">
        <v>19</v>
      </c>
      <c r="B50" s="241" t="n">
        <v>0.0382</v>
      </c>
      <c r="C50" s="241" t="n">
        <v>0.0386</v>
      </c>
      <c r="D50" s="241" t="n">
        <v>0.0354</v>
      </c>
      <c r="E50" s="241" t="n">
        <v>0.0334</v>
      </c>
      <c r="F50" s="241" t="n">
        <v>0.0325</v>
      </c>
      <c r="G50" s="241" t="n">
        <v>0.0391</v>
      </c>
      <c r="H50" s="241" t="n">
        <v>0.0399</v>
      </c>
      <c r="I50" s="241" t="n">
        <v>0.0346</v>
      </c>
      <c r="J50" s="242" t="n">
        <v>0.0365</v>
      </c>
      <c r="K50" s="241" t="n">
        <v>0.0343</v>
      </c>
      <c r="L50" s="241" t="n">
        <v>0.0297</v>
      </c>
      <c r="M50" s="241" t="n">
        <v>0.0301</v>
      </c>
      <c r="N50" s="241" t="n">
        <v>0.0329</v>
      </c>
      <c r="O50" s="243" t="n">
        <v>0.0318</v>
      </c>
      <c r="P50" s="244" t="n">
        <v>-0.0047</v>
      </c>
      <c r="R50" s="240" t="n">
        <v>19</v>
      </c>
      <c r="S50" s="241" t="n">
        <v>0.052</v>
      </c>
      <c r="T50" s="241" t="n">
        <v>0.0513</v>
      </c>
      <c r="U50" s="241" t="n">
        <v>0.0581</v>
      </c>
      <c r="V50" s="241" t="n">
        <v>0.0512</v>
      </c>
      <c r="W50" s="241" t="n">
        <v>0.0501</v>
      </c>
      <c r="X50" s="241" t="n">
        <v>0.057</v>
      </c>
      <c r="Y50" s="241" t="n">
        <v>0.0553</v>
      </c>
      <c r="Z50" s="241" t="n">
        <v>0.0529</v>
      </c>
      <c r="AA50" s="242" t="n">
        <v>0.0535</v>
      </c>
      <c r="AB50" s="241" t="n">
        <v>0.0546</v>
      </c>
      <c r="AC50" s="241" t="n">
        <v>0.0471</v>
      </c>
      <c r="AD50" s="241" t="n">
        <v>0.0409</v>
      </c>
      <c r="AE50" s="241" t="n">
        <v>0.0539</v>
      </c>
      <c r="AF50" s="243" t="n">
        <v>0.049</v>
      </c>
      <c r="AG50" s="244" t="n">
        <v>-0.0045</v>
      </c>
      <c r="AI50" s="240" t="n">
        <v>19</v>
      </c>
      <c r="AJ50" s="241" t="n">
        <v>0.0643</v>
      </c>
      <c r="AK50" s="241" t="n">
        <v>0.0735</v>
      </c>
      <c r="AL50" s="241" t="n">
        <v>0.0504</v>
      </c>
      <c r="AM50" s="241" t="n">
        <v>0.0491</v>
      </c>
      <c r="AN50" s="241" t="n">
        <v>0.045</v>
      </c>
      <c r="AO50" s="241" t="n">
        <v>0.0804</v>
      </c>
      <c r="AP50" s="241" t="n">
        <v>0.06</v>
      </c>
      <c r="AQ50" s="241" t="n">
        <v>0.0487</v>
      </c>
      <c r="AR50" s="242" t="n">
        <v>0.0583</v>
      </c>
      <c r="AS50" s="241" t="n">
        <v>0.0639</v>
      </c>
      <c r="AT50" s="241" t="n">
        <v>0.0553</v>
      </c>
      <c r="AU50" s="241" t="n">
        <v>0.0352</v>
      </c>
      <c r="AV50" s="241" t="n">
        <v>0.0557</v>
      </c>
      <c r="AW50" s="243" t="n">
        <v>0.052</v>
      </c>
      <c r="AX50" s="244" t="n">
        <v>-0.0062</v>
      </c>
    </row>
    <row r="51" ht="16.5" customHeight="1">
      <c r="A51" s="240" t="n">
        <v>20</v>
      </c>
      <c r="B51" s="241" t="n">
        <v>0.0398</v>
      </c>
      <c r="C51" s="241" t="n">
        <v>0.0379</v>
      </c>
      <c r="D51" s="241" t="n">
        <v>0.037</v>
      </c>
      <c r="E51" s="241" t="n">
        <v>0.0334</v>
      </c>
      <c r="F51" s="241" t="n">
        <v>0.0301</v>
      </c>
      <c r="G51" s="241" t="n">
        <v>0.0444</v>
      </c>
      <c r="H51" s="241" t="n">
        <v>0.0405</v>
      </c>
      <c r="I51" s="241" t="n">
        <v>0.0378</v>
      </c>
      <c r="J51" s="242" t="n">
        <v>0.0377</v>
      </c>
      <c r="K51" s="241" t="n">
        <v>0.0354</v>
      </c>
      <c r="L51" s="241" t="n">
        <v>0.0347</v>
      </c>
      <c r="M51" s="241" t="n">
        <v>0.0286</v>
      </c>
      <c r="N51" s="241" t="n">
        <v>0.032</v>
      </c>
      <c r="O51" s="243" t="n">
        <v>0.0327</v>
      </c>
      <c r="P51" s="244" t="n">
        <v>-0.005</v>
      </c>
      <c r="R51" s="240" t="n">
        <v>20</v>
      </c>
      <c r="S51" s="241" t="n">
        <v>0.0595</v>
      </c>
      <c r="T51" s="241" t="n">
        <v>0.0578</v>
      </c>
      <c r="U51" s="241" t="n">
        <v>0.0806</v>
      </c>
      <c r="V51" s="241" t="n">
        <v>0.0576</v>
      </c>
      <c r="W51" s="241" t="n">
        <v>0.0512</v>
      </c>
      <c r="X51" s="241" t="n">
        <v>0.0698</v>
      </c>
      <c r="Y51" s="241" t="n">
        <v>0.0595</v>
      </c>
      <c r="Z51" s="241" t="n">
        <v>0.065</v>
      </c>
      <c r="AA51" s="242" t="n">
        <v>0.0627</v>
      </c>
      <c r="AB51" s="241" t="n">
        <v>0.0572</v>
      </c>
      <c r="AC51" s="241" t="n">
        <v>0.0564</v>
      </c>
      <c r="AD51" s="241" t="n">
        <v>0.0546</v>
      </c>
      <c r="AE51" s="241" t="n">
        <v>0.0572</v>
      </c>
      <c r="AF51" s="243" t="n">
        <v>0.0564</v>
      </c>
      <c r="AG51" s="244" t="n">
        <v>-0.0063</v>
      </c>
      <c r="AI51" s="240" t="n">
        <v>20</v>
      </c>
      <c r="AJ51" s="241" t="n">
        <v>0.0848</v>
      </c>
      <c r="AK51" s="241" t="n">
        <v>0.0847</v>
      </c>
      <c r="AL51" s="241" t="n">
        <v>0.0737</v>
      </c>
      <c r="AM51" s="241" t="n">
        <v>0.055</v>
      </c>
      <c r="AN51" s="241" t="n">
        <v>0.048</v>
      </c>
      <c r="AO51" s="241" t="n">
        <v>0.0667</v>
      </c>
      <c r="AP51" s="241" t="n">
        <v>0.0461</v>
      </c>
      <c r="AQ51" s="241" t="n">
        <v>0.0563</v>
      </c>
      <c r="AR51" s="242" t="n">
        <v>0.0636</v>
      </c>
      <c r="AS51" s="241" t="n">
        <v>0.0712</v>
      </c>
      <c r="AT51" s="241" t="n">
        <v>0.0682</v>
      </c>
      <c r="AU51" s="241" t="n">
        <v>0.0474</v>
      </c>
      <c r="AV51" s="241" t="n">
        <v>0.0545</v>
      </c>
      <c r="AW51" s="243" t="n">
        <v>0.0604</v>
      </c>
      <c r="AX51" s="244" t="n">
        <v>-0.0032</v>
      </c>
    </row>
    <row r="52" ht="16.5" customHeight="1">
      <c r="A52" s="240" t="n">
        <v>21</v>
      </c>
      <c r="B52" s="241" t="n">
        <v>0.0398</v>
      </c>
      <c r="C52" s="241" t="n">
        <v>0.038</v>
      </c>
      <c r="D52" s="241" t="n">
        <v>0.0384</v>
      </c>
      <c r="E52" s="241" t="n">
        <v>0.0358</v>
      </c>
      <c r="F52" s="241" t="n">
        <v>0.0373</v>
      </c>
      <c r="G52" s="241" t="n">
        <v>0.0432</v>
      </c>
      <c r="H52" s="241" t="n">
        <v>0.0436</v>
      </c>
      <c r="I52" s="241" t="n">
        <v>0.0388</v>
      </c>
      <c r="J52" s="242" t="n">
        <v>0.0394</v>
      </c>
      <c r="K52" s="241" t="n">
        <v>0.0372</v>
      </c>
      <c r="L52" s="241" t="n">
        <v>0.0342</v>
      </c>
      <c r="M52" s="241" t="n">
        <v>0.0297</v>
      </c>
      <c r="N52" s="241" t="n">
        <v>0.0358</v>
      </c>
      <c r="O52" s="243" t="n">
        <v>0.0343</v>
      </c>
      <c r="P52" s="244" t="n">
        <v>-0.0051</v>
      </c>
      <c r="R52" s="240" t="n">
        <v>21</v>
      </c>
      <c r="S52" s="241" t="n">
        <v>0.0632</v>
      </c>
      <c r="T52" s="241" t="n">
        <v>0.0605</v>
      </c>
      <c r="U52" s="241" t="n">
        <v>0.0573</v>
      </c>
      <c r="V52" s="241" t="n">
        <v>0.0625</v>
      </c>
      <c r="W52" s="241" t="n">
        <v>0.054</v>
      </c>
      <c r="X52" s="241" t="n">
        <v>0.0738</v>
      </c>
      <c r="Y52" s="241" t="n">
        <v>0.0704</v>
      </c>
      <c r="Z52" s="241" t="n">
        <v>0.0678</v>
      </c>
      <c r="AA52" s="242" t="n">
        <v>0.0638</v>
      </c>
      <c r="AB52" s="241" t="n">
        <v>0.0733</v>
      </c>
      <c r="AC52" s="241" t="n">
        <v>0.0595</v>
      </c>
      <c r="AD52" s="241" t="n">
        <v>0.0578</v>
      </c>
      <c r="AE52" s="241" t="n">
        <v>0.0667</v>
      </c>
      <c r="AF52" s="243" t="n">
        <v>0.0642</v>
      </c>
      <c r="AG52" s="245" t="n">
        <v>0.0004</v>
      </c>
      <c r="AI52" s="240" t="n">
        <v>21</v>
      </c>
      <c r="AJ52" s="241" t="n">
        <v>0.1008</v>
      </c>
      <c r="AK52" s="241" t="n">
        <v>0.0704</v>
      </c>
      <c r="AL52" s="241" t="n">
        <v>0.1119</v>
      </c>
      <c r="AM52" s="241" t="n">
        <v>0.0621</v>
      </c>
      <c r="AN52" s="241" t="n">
        <v>0.0616</v>
      </c>
      <c r="AO52" s="241" t="n">
        <v>0.0824</v>
      </c>
      <c r="AP52" s="241" t="n">
        <v>0.0593</v>
      </c>
      <c r="AQ52" s="241" t="n">
        <v>0.0695</v>
      </c>
      <c r="AR52" s="242" t="n">
        <v>0.0779</v>
      </c>
      <c r="AS52" s="241" t="n">
        <v>0.0776</v>
      </c>
      <c r="AT52" s="241" t="n">
        <v>0.0675</v>
      </c>
      <c r="AU52" s="241" t="n">
        <v>0.0448</v>
      </c>
      <c r="AV52" s="241" t="n">
        <v>0.0595</v>
      </c>
      <c r="AW52" s="243" t="n">
        <v>0.0621</v>
      </c>
      <c r="AX52" s="244" t="n">
        <v>-0.0158</v>
      </c>
    </row>
    <row r="53" ht="16.5" customHeight="1">
      <c r="A53" s="240" t="n">
        <v>22</v>
      </c>
      <c r="B53" s="241" t="n">
        <v>0.0351</v>
      </c>
      <c r="C53" s="241" t="n">
        <v>0.0366</v>
      </c>
      <c r="D53" s="241" t="n">
        <v>0.0356</v>
      </c>
      <c r="E53" s="241" t="n">
        <v>0.032</v>
      </c>
      <c r="F53" s="241" t="n">
        <v>0.0314</v>
      </c>
      <c r="G53" s="241" t="n">
        <v>0.0369</v>
      </c>
      <c r="H53" s="241" t="n">
        <v>0.0368</v>
      </c>
      <c r="I53" s="241" t="n">
        <v>0.0337</v>
      </c>
      <c r="J53" s="242" t="n">
        <v>0.0348</v>
      </c>
      <c r="K53" s="241" t="n">
        <v>0.0838</v>
      </c>
      <c r="L53" s="241" t="n">
        <v>0.0981</v>
      </c>
      <c r="M53" s="241" t="n">
        <v>0.0921</v>
      </c>
      <c r="N53" s="241" t="n">
        <v>0.1024</v>
      </c>
      <c r="O53" s="243" t="n">
        <v>0.0938</v>
      </c>
      <c r="P53" s="245" t="n">
        <v>0.059</v>
      </c>
      <c r="R53" s="240" t="n">
        <v>22</v>
      </c>
      <c r="S53" s="241" t="n">
        <v>0.0632</v>
      </c>
      <c r="T53" s="241" t="n">
        <v>0.0603</v>
      </c>
      <c r="U53" s="241" t="n">
        <v>0.0608</v>
      </c>
      <c r="V53" s="241" t="n">
        <v>0.0613</v>
      </c>
      <c r="W53" s="241" t="n">
        <v>0.0609</v>
      </c>
      <c r="X53" s="241" t="n">
        <v>0.0711</v>
      </c>
      <c r="Y53" s="241" t="n">
        <v>0.0726</v>
      </c>
      <c r="Z53" s="241" t="n">
        <v>0.0541</v>
      </c>
      <c r="AA53" s="242" t="n">
        <v>0.0632</v>
      </c>
      <c r="AB53" s="241" t="n">
        <v>0.0763</v>
      </c>
      <c r="AC53" s="241" t="n">
        <v>0.0781</v>
      </c>
      <c r="AD53" s="241" t="n">
        <v>0.0622</v>
      </c>
      <c r="AE53" s="241" t="n">
        <v>0.0778</v>
      </c>
      <c r="AF53" s="243" t="n">
        <v>0.0735</v>
      </c>
      <c r="AG53" s="245" t="n">
        <v>0.0103</v>
      </c>
      <c r="AI53" s="240" t="n">
        <v>22</v>
      </c>
      <c r="AJ53" s="241" t="n">
        <v>0.0801</v>
      </c>
      <c r="AK53" s="241" t="n">
        <v>0.0657</v>
      </c>
      <c r="AL53" s="241" t="n">
        <v>0.1088</v>
      </c>
      <c r="AM53" s="241" t="n">
        <v>0.0546</v>
      </c>
      <c r="AN53" s="241" t="n">
        <v>0.0543</v>
      </c>
      <c r="AO53" s="241" t="n">
        <v>0.0719</v>
      </c>
      <c r="AP53" s="241" t="n">
        <v>0.0558</v>
      </c>
      <c r="AQ53" s="241" t="n">
        <v>0.0428</v>
      </c>
      <c r="AR53" s="242" t="n">
        <v>0.0673</v>
      </c>
      <c r="AS53" s="241" t="n">
        <v>0.0727</v>
      </c>
      <c r="AT53" s="241" t="n">
        <v>0.0685</v>
      </c>
      <c r="AU53" s="241" t="n">
        <v>0.0407</v>
      </c>
      <c r="AV53" s="241" t="n">
        <v>0.0718</v>
      </c>
      <c r="AW53" s="243" t="n">
        <v>0.0627</v>
      </c>
      <c r="AX53" s="244" t="n">
        <v>-0.0046</v>
      </c>
    </row>
    <row r="54" ht="16.5" customHeight="1">
      <c r="A54" s="240" t="n">
        <v>23</v>
      </c>
      <c r="B54" s="241" t="n">
        <v>0.0242</v>
      </c>
      <c r="C54" s="241" t="n">
        <v>0.0279</v>
      </c>
      <c r="D54" s="241" t="n">
        <v>0.0293</v>
      </c>
      <c r="E54" s="241" t="n">
        <v>0.0284</v>
      </c>
      <c r="F54" s="241" t="n">
        <v>0.024</v>
      </c>
      <c r="G54" s="241" t="n">
        <v>0.0287</v>
      </c>
      <c r="H54" s="241" t="n">
        <v>0.0299</v>
      </c>
      <c r="I54" s="241" t="n">
        <v>0.0298</v>
      </c>
      <c r="J54" s="242" t="n">
        <v>0.0278</v>
      </c>
      <c r="K54" s="241" t="n">
        <v>0.0582</v>
      </c>
      <c r="L54" s="241" t="n">
        <v>0.0696</v>
      </c>
      <c r="M54" s="241" t="n">
        <v>0.0635</v>
      </c>
      <c r="N54" s="241" t="n">
        <v>0.0579</v>
      </c>
      <c r="O54" s="243" t="n">
        <v>0.0622</v>
      </c>
      <c r="P54" s="245" t="n">
        <v>0.0344</v>
      </c>
      <c r="R54" s="240" t="n">
        <v>23</v>
      </c>
      <c r="S54" s="241" t="n">
        <v>0.0583</v>
      </c>
      <c r="T54" s="241" t="n">
        <v>0.0529</v>
      </c>
      <c r="U54" s="241" t="n">
        <v>0.0553</v>
      </c>
      <c r="V54" s="241" t="n">
        <v>0.0551</v>
      </c>
      <c r="W54" s="241" t="n">
        <v>0.0515</v>
      </c>
      <c r="X54" s="241" t="n">
        <v>0.0627</v>
      </c>
      <c r="Y54" s="241" t="n">
        <v>0.0651</v>
      </c>
      <c r="Z54" s="241" t="n">
        <v>0.0474</v>
      </c>
      <c r="AA54" s="242" t="n">
        <v>0.0562</v>
      </c>
      <c r="AB54" s="241" t="n">
        <v>0.0653</v>
      </c>
      <c r="AC54" s="241" t="n">
        <v>0.0716</v>
      </c>
      <c r="AD54" s="241" t="n">
        <v>0.0635</v>
      </c>
      <c r="AE54" s="241" t="n">
        <v>0.07</v>
      </c>
      <c r="AF54" s="243" t="n">
        <v>0.0675</v>
      </c>
      <c r="AG54" s="245" t="n">
        <v>0.0114</v>
      </c>
      <c r="AI54" s="240" t="n">
        <v>23</v>
      </c>
      <c r="AJ54" s="241" t="n">
        <v>0.0437</v>
      </c>
      <c r="AK54" s="241" t="n">
        <v>0.0395</v>
      </c>
      <c r="AL54" s="241" t="n">
        <v>0.0794</v>
      </c>
      <c r="AM54" s="241" t="n">
        <v>0.0379</v>
      </c>
      <c r="AN54" s="241" t="n">
        <v>0.0483</v>
      </c>
      <c r="AO54" s="241" t="n">
        <v>0.055</v>
      </c>
      <c r="AP54" s="241" t="n">
        <v>0.0383</v>
      </c>
      <c r="AQ54" s="241" t="n">
        <v>0.0433</v>
      </c>
      <c r="AR54" s="242" t="n">
        <v>0.0491</v>
      </c>
      <c r="AS54" s="241" t="n">
        <v>0.0386</v>
      </c>
      <c r="AT54" s="241" t="n">
        <v>0.0538</v>
      </c>
      <c r="AU54" s="241" t="n">
        <v>0.0484</v>
      </c>
      <c r="AV54" s="241" t="n">
        <v>0.0489</v>
      </c>
      <c r="AW54" s="243" t="n">
        <v>0.0476</v>
      </c>
      <c r="AX54" s="244" t="n">
        <v>-0.0015</v>
      </c>
    </row>
    <row r="55" ht="16.5" customHeight="1">
      <c r="A55" s="236" t="s">
        <v>608</v>
      </c>
      <c r="B55" s="246" t="n">
        <v>1</v>
      </c>
      <c r="C55" s="246" t="n">
        <v>1</v>
      </c>
      <c r="D55" s="246" t="n">
        <v>1</v>
      </c>
      <c r="E55" s="246" t="n">
        <v>1</v>
      </c>
      <c r="F55" s="246" t="n">
        <v>1</v>
      </c>
      <c r="G55" s="246" t="n">
        <v>1</v>
      </c>
      <c r="H55" s="246" t="n">
        <v>1</v>
      </c>
      <c r="I55" s="246" t="n">
        <v>1</v>
      </c>
      <c r="J55" s="247" t="n">
        <v>1</v>
      </c>
      <c r="K55" s="246" t="n">
        <v>1</v>
      </c>
      <c r="L55" s="246" t="n">
        <v>1</v>
      </c>
      <c r="M55" s="246" t="n">
        <v>1</v>
      </c>
      <c r="N55" s="246" t="n">
        <v>1</v>
      </c>
      <c r="O55" s="248" t="n">
        <v>1</v>
      </c>
      <c r="P55" s="249"/>
      <c r="R55" s="236" t="s">
        <v>608</v>
      </c>
      <c r="S55" s="246" t="n">
        <v>1</v>
      </c>
      <c r="T55" s="246" t="n">
        <v>1</v>
      </c>
      <c r="U55" s="246" t="n">
        <v>1</v>
      </c>
      <c r="V55" s="246" t="n">
        <v>1</v>
      </c>
      <c r="W55" s="246" t="n">
        <v>1</v>
      </c>
      <c r="X55" s="246" t="n">
        <v>1</v>
      </c>
      <c r="Y55" s="246" t="n">
        <v>1</v>
      </c>
      <c r="Z55" s="246" t="n">
        <v>1</v>
      </c>
      <c r="AA55" s="247" t="n">
        <v>1</v>
      </c>
      <c r="AB55" s="246" t="n">
        <v>1</v>
      </c>
      <c r="AC55" s="246" t="n">
        <v>1</v>
      </c>
      <c r="AD55" s="246" t="n">
        <v>1</v>
      </c>
      <c r="AE55" s="246" t="n">
        <v>1</v>
      </c>
      <c r="AF55" s="248" t="n">
        <v>1</v>
      </c>
      <c r="AG55" s="249"/>
      <c r="AI55" s="236" t="s">
        <v>608</v>
      </c>
      <c r="AJ55" s="246" t="n">
        <v>1</v>
      </c>
      <c r="AK55" s="246" t="n">
        <v>1</v>
      </c>
      <c r="AL55" s="246" t="n">
        <v>1</v>
      </c>
      <c r="AM55" s="246" t="n">
        <v>1</v>
      </c>
      <c r="AN55" s="246" t="n">
        <v>1</v>
      </c>
      <c r="AO55" s="246" t="n">
        <v>1</v>
      </c>
      <c r="AP55" s="246" t="n">
        <v>1</v>
      </c>
      <c r="AQ55" s="246" t="n">
        <v>1</v>
      </c>
      <c r="AR55" s="247" t="n">
        <v>1</v>
      </c>
      <c r="AS55" s="246" t="n">
        <v>1</v>
      </c>
      <c r="AT55" s="246" t="n">
        <v>1</v>
      </c>
      <c r="AU55" s="246" t="n">
        <v>1</v>
      </c>
      <c r="AV55" s="246" t="n">
        <v>1</v>
      </c>
      <c r="AW55" s="248" t="n">
        <v>1</v>
      </c>
      <c r="AX55" s="249"/>
    </row>
    <row r="57" ht="33" customHeight="1">
      <c r="A57" s="250" t="s">
        <v>685</v>
      </c>
      <c r="B57" s="11"/>
      <c r="C57" s="11"/>
      <c r="D57" s="11"/>
      <c r="E57" s="11"/>
      <c r="F57" s="11"/>
      <c r="G57" s="11"/>
      <c r="H57" s="11"/>
      <c r="I57" s="11"/>
      <c r="J57" s="11"/>
      <c r="K57" s="11"/>
      <c r="L57" s="11"/>
      <c r="M57" s="11"/>
      <c r="N57" s="11"/>
      <c r="O57" s="11"/>
      <c r="P57" s="11"/>
      <c r="Q57" s="11"/>
      <c r="R57" s="250" t="s">
        <v>686</v>
      </c>
      <c r="S57" s="11"/>
      <c r="T57" s="11"/>
      <c r="U57" s="11"/>
      <c r="V57" s="11"/>
      <c r="W57" s="11"/>
      <c r="X57" s="11"/>
      <c r="Y57" s="11"/>
      <c r="Z57" s="11"/>
      <c r="AA57" s="11"/>
      <c r="AB57" s="11"/>
      <c r="AC57" s="11"/>
      <c r="AD57" s="11"/>
      <c r="AE57" s="11"/>
      <c r="AF57" s="11"/>
      <c r="AG57" s="11"/>
      <c r="AH57" s="11"/>
      <c r="AI57" s="250" t="s">
        <v>427</v>
      </c>
      <c r="AJ57" s="11"/>
      <c r="AK57" s="11"/>
      <c r="AL57" s="11"/>
      <c r="AM57" s="11"/>
      <c r="AN57" s="11"/>
      <c r="AO57" s="11"/>
      <c r="AP57" s="11"/>
      <c r="AQ57" s="11"/>
      <c r="AR57" s="11"/>
      <c r="AS57" s="11"/>
      <c r="AT57" s="11"/>
      <c r="AU57" s="11"/>
      <c r="AV57" s="11"/>
      <c r="AW57" s="11"/>
      <c r="AX57" s="11"/>
      <c r="AY57" s="11"/>
    </row>
    <row r="58" ht="16.5" customHeight="1">
      <c r="A58" s="236" t="s">
        <v>681</v>
      </c>
      <c r="B58" s="237" t="n">
        <v>45532</v>
      </c>
      <c r="C58" s="237" t="n">
        <v>45533</v>
      </c>
      <c r="D58" s="237" t="n">
        <v>45534</v>
      </c>
      <c r="E58" s="237" t="n">
        <v>45535</v>
      </c>
      <c r="F58" s="237" t="n">
        <v>45536</v>
      </c>
      <c r="G58" s="237" t="n">
        <v>45537</v>
      </c>
      <c r="H58" s="237" t="n">
        <v>45538</v>
      </c>
      <c r="I58" s="237" t="n">
        <v>45539</v>
      </c>
      <c r="J58" s="236" t="s">
        <v>678</v>
      </c>
      <c r="K58" s="237" t="n">
        <v>45540</v>
      </c>
      <c r="L58" s="237" t="n">
        <v>45541</v>
      </c>
      <c r="M58" s="237" t="n">
        <v>45542</v>
      </c>
      <c r="N58" s="237" t="n">
        <v>45543</v>
      </c>
      <c r="O58" s="236" t="s">
        <v>679</v>
      </c>
      <c r="P58" s="236" t="s">
        <v>596</v>
      </c>
      <c r="Q58" s="236" t="s">
        <v>687</v>
      </c>
      <c r="R58" s="236" t="s">
        <v>681</v>
      </c>
      <c r="S58" s="237" t="n">
        <v>45532</v>
      </c>
      <c r="T58" s="237" t="n">
        <v>45533</v>
      </c>
      <c r="U58" s="237" t="n">
        <v>45534</v>
      </c>
      <c r="V58" s="237" t="n">
        <v>45535</v>
      </c>
      <c r="W58" s="237" t="n">
        <v>45536</v>
      </c>
      <c r="X58" s="237" t="n">
        <v>45537</v>
      </c>
      <c r="Y58" s="237" t="n">
        <v>45538</v>
      </c>
      <c r="Z58" s="237" t="n">
        <v>45539</v>
      </c>
      <c r="AA58" s="236" t="s">
        <v>678</v>
      </c>
      <c r="AB58" s="237" t="n">
        <v>45540</v>
      </c>
      <c r="AC58" s="237" t="n">
        <v>45541</v>
      </c>
      <c r="AD58" s="237" t="n">
        <v>45542</v>
      </c>
      <c r="AE58" s="237" t="n">
        <v>45543</v>
      </c>
      <c r="AF58" s="236" t="s">
        <v>679</v>
      </c>
      <c r="AG58" s="236" t="s">
        <v>596</v>
      </c>
      <c r="AH58" s="236" t="s">
        <v>687</v>
      </c>
      <c r="AI58" s="236" t="s">
        <v>681</v>
      </c>
      <c r="AJ58" s="237" t="n">
        <v>45532</v>
      </c>
      <c r="AK58" s="237" t="n">
        <v>45533</v>
      </c>
      <c r="AL58" s="237" t="n">
        <v>45534</v>
      </c>
      <c r="AM58" s="237" t="n">
        <v>45535</v>
      </c>
      <c r="AN58" s="237" t="n">
        <v>45536</v>
      </c>
      <c r="AO58" s="237" t="n">
        <v>45537</v>
      </c>
      <c r="AP58" s="237" t="n">
        <v>45538</v>
      </c>
      <c r="AQ58" s="237" t="n">
        <v>45539</v>
      </c>
      <c r="AR58" s="236" t="s">
        <v>678</v>
      </c>
      <c r="AS58" s="237" t="n">
        <v>45540</v>
      </c>
      <c r="AT58" s="237" t="n">
        <v>45541</v>
      </c>
      <c r="AU58" s="237" t="n">
        <v>45542</v>
      </c>
      <c r="AV58" s="237" t="n">
        <v>45543</v>
      </c>
      <c r="AW58" s="236" t="s">
        <v>679</v>
      </c>
      <c r="AX58" s="236" t="s">
        <v>596</v>
      </c>
      <c r="AY58" s="236" t="s">
        <v>687</v>
      </c>
    </row>
    <row r="59" ht="16.5" customHeight="1">
      <c r="A59" s="196" t="n">
        <v>0</v>
      </c>
      <c r="B59" s="196" t="n">
        <v>66</v>
      </c>
      <c r="C59" s="196" t="n">
        <v>66</v>
      </c>
      <c r="D59" s="196" t="n">
        <v>57</v>
      </c>
      <c r="E59" s="196" t="n">
        <v>91</v>
      </c>
      <c r="F59" s="196" t="n">
        <v>77</v>
      </c>
      <c r="G59" s="196" t="n">
        <v>81</v>
      </c>
      <c r="H59" s="196" t="n">
        <v>84</v>
      </c>
      <c r="I59" s="196" t="n">
        <v>77</v>
      </c>
      <c r="J59" s="196" t="n">
        <v>157</v>
      </c>
      <c r="K59" s="196" t="n">
        <v>78</v>
      </c>
      <c r="L59" s="196" t="n">
        <v>88</v>
      </c>
      <c r="M59" s="196" t="n">
        <v>92</v>
      </c>
      <c r="N59" s="196" t="n">
        <v>94</v>
      </c>
      <c r="O59" s="196" t="n">
        <v>130</v>
      </c>
      <c r="P59" s="251" t="n">
        <v>-27</v>
      </c>
      <c r="Q59" s="244" t="n">
        <v>-0.1732</v>
      </c>
      <c r="R59" s="196" t="n">
        <v>0</v>
      </c>
      <c r="S59" s="196" t="n">
        <v>1.31</v>
      </c>
      <c r="T59" s="196" t="n">
        <v>1.31</v>
      </c>
      <c r="U59" s="196" t="n">
        <v>1.18</v>
      </c>
      <c r="V59" s="196" t="n">
        <v>1.39</v>
      </c>
      <c r="W59" s="196" t="n">
        <v>1.31</v>
      </c>
      <c r="X59" s="196" t="n">
        <v>1.37</v>
      </c>
      <c r="Y59" s="196" t="n">
        <v>1.27</v>
      </c>
      <c r="Z59" s="196" t="n">
        <v>1.3</v>
      </c>
      <c r="AA59" s="196" t="n">
        <v>1.48</v>
      </c>
      <c r="AB59" s="196" t="n">
        <v>1.34</v>
      </c>
      <c r="AC59" s="196" t="n">
        <v>1.25</v>
      </c>
      <c r="AD59" s="196" t="n">
        <v>1.28</v>
      </c>
      <c r="AE59" s="196" t="n">
        <v>1.31</v>
      </c>
      <c r="AF59" s="196" t="n">
        <v>1.31</v>
      </c>
      <c r="AG59" s="251" t="n">
        <v>-0.16</v>
      </c>
      <c r="AH59" s="244" t="n">
        <v>-0.11</v>
      </c>
      <c r="AI59" s="196" t="n">
        <v>0</v>
      </c>
      <c r="AJ59" s="196" t="n">
        <v>50</v>
      </c>
      <c r="AK59" s="196" t="n">
        <v>41</v>
      </c>
      <c r="AL59" s="196" t="n">
        <v>37</v>
      </c>
      <c r="AM59" s="196" t="n">
        <v>59</v>
      </c>
      <c r="AN59" s="196" t="n">
        <v>42</v>
      </c>
      <c r="AO59" s="196" t="n">
        <v>43</v>
      </c>
      <c r="AP59" s="196" t="n">
        <v>51</v>
      </c>
      <c r="AQ59" s="196" t="n">
        <v>48</v>
      </c>
      <c r="AR59" s="196" t="n">
        <v>50</v>
      </c>
      <c r="AS59" s="196" t="n">
        <v>43</v>
      </c>
      <c r="AT59" s="196" t="n">
        <v>40</v>
      </c>
      <c r="AU59" s="196" t="n">
        <v>45</v>
      </c>
      <c r="AV59" s="196" t="n">
        <v>46</v>
      </c>
      <c r="AW59" s="196" t="n">
        <v>44</v>
      </c>
      <c r="AX59" s="251" t="n">
        <v>-6</v>
      </c>
      <c r="AY59" s="244" t="n">
        <v>-0.1198</v>
      </c>
    </row>
    <row r="60" ht="16.5" customHeight="1">
      <c r="A60" s="196" t="n">
        <v>1</v>
      </c>
      <c r="B60" s="196" t="n">
        <v>95</v>
      </c>
      <c r="C60" s="196" t="n">
        <v>86</v>
      </c>
      <c r="D60" s="196" t="n">
        <v>75</v>
      </c>
      <c r="E60" s="196" t="n">
        <v>98</v>
      </c>
      <c r="F60" s="196" t="n">
        <v>90</v>
      </c>
      <c r="G60" s="196" t="n">
        <v>102</v>
      </c>
      <c r="H60" s="196" t="n">
        <v>102</v>
      </c>
      <c r="I60" s="196" t="n">
        <v>107</v>
      </c>
      <c r="J60" s="196" t="n">
        <v>147</v>
      </c>
      <c r="K60" s="196" t="n">
        <v>102</v>
      </c>
      <c r="L60" s="196" t="n">
        <v>114</v>
      </c>
      <c r="M60" s="196" t="n">
        <v>123</v>
      </c>
      <c r="N60" s="196" t="n">
        <v>110</v>
      </c>
      <c r="O60" s="196" t="n">
        <v>141</v>
      </c>
      <c r="P60" s="251" t="n">
        <v>-6</v>
      </c>
      <c r="Q60" s="244" t="n">
        <v>-0.0389</v>
      </c>
      <c r="R60" s="196" t="n">
        <v>1</v>
      </c>
      <c r="S60" s="196" t="n">
        <v>1.25</v>
      </c>
      <c r="T60" s="196" t="n">
        <v>1.21</v>
      </c>
      <c r="U60" s="196" t="n">
        <v>1.28</v>
      </c>
      <c r="V60" s="196" t="n">
        <v>1.39</v>
      </c>
      <c r="W60" s="196" t="n">
        <v>1.22</v>
      </c>
      <c r="X60" s="196" t="n">
        <v>1.42</v>
      </c>
      <c r="Y60" s="196" t="n">
        <v>1.46</v>
      </c>
      <c r="Z60" s="196" t="n">
        <v>1.27</v>
      </c>
      <c r="AA60" s="196" t="n">
        <v>1.46</v>
      </c>
      <c r="AB60" s="196" t="n">
        <v>1.32</v>
      </c>
      <c r="AC60" s="196" t="n">
        <v>1.25</v>
      </c>
      <c r="AD60" s="196" t="n">
        <v>1.33</v>
      </c>
      <c r="AE60" s="196" t="n">
        <v>1.45</v>
      </c>
      <c r="AF60" s="196" t="n">
        <v>1.26</v>
      </c>
      <c r="AG60" s="251" t="n">
        <v>-0.21</v>
      </c>
      <c r="AH60" s="244" t="n">
        <v>-0.1425</v>
      </c>
      <c r="AI60" s="196" t="n">
        <v>1</v>
      </c>
      <c r="AJ60" s="196" t="n">
        <v>41</v>
      </c>
      <c r="AK60" s="196" t="n">
        <v>45</v>
      </c>
      <c r="AL60" s="196" t="n">
        <v>47</v>
      </c>
      <c r="AM60" s="196" t="n">
        <v>52</v>
      </c>
      <c r="AN60" s="196" t="n">
        <v>39</v>
      </c>
      <c r="AO60" s="196" t="n">
        <v>54</v>
      </c>
      <c r="AP60" s="196" t="n">
        <v>49</v>
      </c>
      <c r="AQ60" s="196" t="n">
        <v>43</v>
      </c>
      <c r="AR60" s="196" t="n">
        <v>53</v>
      </c>
      <c r="AS60" s="196" t="n">
        <v>45</v>
      </c>
      <c r="AT60" s="196" t="n">
        <v>41</v>
      </c>
      <c r="AU60" s="196" t="n">
        <v>47</v>
      </c>
      <c r="AV60" s="196" t="n">
        <v>66</v>
      </c>
      <c r="AW60" s="196" t="n">
        <v>44</v>
      </c>
      <c r="AX60" s="251" t="n">
        <v>-10</v>
      </c>
      <c r="AY60" s="244" t="n">
        <v>-0.1781</v>
      </c>
    </row>
    <row r="61" ht="16.5" customHeight="1">
      <c r="A61" s="196" t="n">
        <v>2</v>
      </c>
      <c r="B61" s="196" t="n">
        <v>93</v>
      </c>
      <c r="C61" s="196" t="n">
        <v>90</v>
      </c>
      <c r="D61" s="196" t="n">
        <v>95</v>
      </c>
      <c r="E61" s="196" t="n">
        <v>137</v>
      </c>
      <c r="F61" s="196" t="n">
        <v>98</v>
      </c>
      <c r="G61" s="196" t="n">
        <v>112</v>
      </c>
      <c r="H61" s="196" t="n">
        <v>123</v>
      </c>
      <c r="I61" s="196" t="n">
        <v>96</v>
      </c>
      <c r="J61" s="196" t="n">
        <v>145</v>
      </c>
      <c r="K61" s="196" t="n">
        <v>93</v>
      </c>
      <c r="L61" s="196" t="n">
        <v>132</v>
      </c>
      <c r="M61" s="196" t="n">
        <v>130</v>
      </c>
      <c r="N61" s="196" t="n">
        <v>110</v>
      </c>
      <c r="O61" s="196" t="n">
        <v>139</v>
      </c>
      <c r="P61" s="251" t="n">
        <v>-6</v>
      </c>
      <c r="Q61" s="244" t="n">
        <v>-0.0426</v>
      </c>
      <c r="R61" s="196" t="n">
        <v>2</v>
      </c>
      <c r="S61" s="196" t="n">
        <v>1.2</v>
      </c>
      <c r="T61" s="196" t="n">
        <v>1.34</v>
      </c>
      <c r="U61" s="196" t="n">
        <v>1.28</v>
      </c>
      <c r="V61" s="196" t="n">
        <v>1.36</v>
      </c>
      <c r="W61" s="196" t="n">
        <v>1.41</v>
      </c>
      <c r="X61" s="196" t="n">
        <v>1.25</v>
      </c>
      <c r="Y61" s="196" t="n">
        <v>1.27</v>
      </c>
      <c r="Z61" s="196" t="n">
        <v>1.52</v>
      </c>
      <c r="AA61" s="196" t="n">
        <v>1.45</v>
      </c>
      <c r="AB61" s="196" t="n">
        <v>1.26</v>
      </c>
      <c r="AC61" s="196" t="n">
        <v>1.31</v>
      </c>
      <c r="AD61" s="196" t="n">
        <v>1.44</v>
      </c>
      <c r="AE61" s="196" t="n">
        <v>1.22</v>
      </c>
      <c r="AF61" s="196" t="n">
        <v>1.37</v>
      </c>
      <c r="AG61" s="251" t="n">
        <v>-0.07</v>
      </c>
      <c r="AH61" s="244" t="n">
        <v>-0.0498</v>
      </c>
      <c r="AI61" s="196" t="n">
        <v>2</v>
      </c>
      <c r="AJ61" s="196" t="n">
        <v>36</v>
      </c>
      <c r="AK61" s="196" t="n">
        <v>45</v>
      </c>
      <c r="AL61" s="196" t="n">
        <v>49</v>
      </c>
      <c r="AM61" s="196" t="n">
        <v>77</v>
      </c>
      <c r="AN61" s="196" t="n">
        <v>54</v>
      </c>
      <c r="AO61" s="196" t="n">
        <v>49</v>
      </c>
      <c r="AP61" s="196" t="n">
        <v>52</v>
      </c>
      <c r="AQ61" s="196" t="n">
        <v>56</v>
      </c>
      <c r="AR61" s="196" t="n">
        <v>53</v>
      </c>
      <c r="AS61" s="196" t="n">
        <v>44</v>
      </c>
      <c r="AT61" s="196" t="n">
        <v>44</v>
      </c>
      <c r="AU61" s="196" t="n">
        <v>51</v>
      </c>
      <c r="AV61" s="196" t="n">
        <v>53</v>
      </c>
      <c r="AW61" s="196" t="n">
        <v>50</v>
      </c>
      <c r="AX61" s="251" t="n">
        <v>-3</v>
      </c>
      <c r="AY61" s="244" t="n">
        <v>-0.0568</v>
      </c>
    </row>
    <row r="62" ht="16.5" customHeight="1">
      <c r="A62" s="196" t="n">
        <v>3</v>
      </c>
      <c r="B62" s="196" t="n">
        <v>109</v>
      </c>
      <c r="C62" s="196" t="n">
        <v>93</v>
      </c>
      <c r="D62" s="196" t="n">
        <v>111</v>
      </c>
      <c r="E62" s="196" t="n">
        <v>134</v>
      </c>
      <c r="F62" s="196" t="n">
        <v>111</v>
      </c>
      <c r="G62" s="196" t="n">
        <v>126</v>
      </c>
      <c r="H62" s="196" t="n">
        <v>105</v>
      </c>
      <c r="I62" s="196" t="n">
        <v>95</v>
      </c>
      <c r="J62" s="196" t="n">
        <v>144</v>
      </c>
      <c r="K62" s="196" t="n">
        <v>98</v>
      </c>
      <c r="L62" s="196" t="n">
        <v>112</v>
      </c>
      <c r="M62" s="196" t="n">
        <v>118</v>
      </c>
      <c r="N62" s="196" t="n">
        <v>131</v>
      </c>
      <c r="O62" s="196" t="n">
        <v>133</v>
      </c>
      <c r="P62" s="251" t="n">
        <v>-11</v>
      </c>
      <c r="Q62" s="244" t="n">
        <v>-0.0768</v>
      </c>
      <c r="R62" s="196" t="n">
        <v>3</v>
      </c>
      <c r="S62" s="196" t="n">
        <v>1.27</v>
      </c>
      <c r="T62" s="196" t="n">
        <v>1.23</v>
      </c>
      <c r="U62" s="196" t="n">
        <v>1.2</v>
      </c>
      <c r="V62" s="196" t="n">
        <v>1.26</v>
      </c>
      <c r="W62" s="196" t="n">
        <v>1.34</v>
      </c>
      <c r="X62" s="196" t="n">
        <v>1.18</v>
      </c>
      <c r="Y62" s="196" t="n">
        <v>1.34</v>
      </c>
      <c r="Z62" s="196" t="n">
        <v>1.5</v>
      </c>
      <c r="AA62" s="196" t="n">
        <v>1.43</v>
      </c>
      <c r="AB62" s="196" t="n">
        <v>1.31</v>
      </c>
      <c r="AC62" s="196" t="n">
        <v>1.29</v>
      </c>
      <c r="AD62" s="196" t="n">
        <v>1.35</v>
      </c>
      <c r="AE62" s="196" t="n">
        <v>1.37</v>
      </c>
      <c r="AF62" s="196" t="n">
        <v>1.29</v>
      </c>
      <c r="AG62" s="251" t="n">
        <v>-0.14</v>
      </c>
      <c r="AH62" s="244" t="n">
        <v>-0.0958</v>
      </c>
      <c r="AI62" s="196" t="n">
        <v>3</v>
      </c>
      <c r="AJ62" s="196" t="n">
        <v>49</v>
      </c>
      <c r="AK62" s="196" t="n">
        <v>51</v>
      </c>
      <c r="AL62" s="196" t="n">
        <v>51</v>
      </c>
      <c r="AM62" s="196" t="n">
        <v>46</v>
      </c>
      <c r="AN62" s="196" t="n">
        <v>47</v>
      </c>
      <c r="AO62" s="196" t="n">
        <v>42</v>
      </c>
      <c r="AP62" s="196" t="n">
        <v>48</v>
      </c>
      <c r="AQ62" s="196" t="n">
        <v>59</v>
      </c>
      <c r="AR62" s="196" t="n">
        <v>53</v>
      </c>
      <c r="AS62" s="196" t="n">
        <v>51</v>
      </c>
      <c r="AT62" s="196" t="n">
        <v>48</v>
      </c>
      <c r="AU62" s="196" t="n">
        <v>49</v>
      </c>
      <c r="AV62" s="196" t="n">
        <v>50</v>
      </c>
      <c r="AW62" s="196" t="n">
        <v>49</v>
      </c>
      <c r="AX62" s="251" t="n">
        <v>-4</v>
      </c>
      <c r="AY62" s="244" t="n">
        <v>-0.0773</v>
      </c>
    </row>
    <row r="63" ht="16.5" customHeight="1">
      <c r="A63" s="196" t="n">
        <v>4</v>
      </c>
      <c r="B63" s="196" t="n">
        <v>106</v>
      </c>
      <c r="C63" s="196" t="n">
        <v>78</v>
      </c>
      <c r="D63" s="196" t="n">
        <v>89</v>
      </c>
      <c r="E63" s="196" t="n">
        <v>89</v>
      </c>
      <c r="F63" s="196" t="n">
        <v>107</v>
      </c>
      <c r="G63" s="196" t="n">
        <v>88</v>
      </c>
      <c r="H63" s="196" t="n">
        <v>93</v>
      </c>
      <c r="I63" s="196" t="n">
        <v>109</v>
      </c>
      <c r="J63" s="196" t="n">
        <v>124</v>
      </c>
      <c r="K63" s="196" t="n">
        <v>98</v>
      </c>
      <c r="L63" s="196" t="n">
        <v>110</v>
      </c>
      <c r="M63" s="196" t="n">
        <v>139</v>
      </c>
      <c r="N63" s="196" t="n">
        <v>87</v>
      </c>
      <c r="O63" s="196" t="n">
        <v>127</v>
      </c>
      <c r="P63" s="252" t="n">
        <v>3</v>
      </c>
      <c r="Q63" s="245" t="n">
        <v>0.0264</v>
      </c>
      <c r="R63" s="196" t="n">
        <v>4</v>
      </c>
      <c r="S63" s="196" t="n">
        <v>1.06</v>
      </c>
      <c r="T63" s="196" t="n">
        <v>1.06</v>
      </c>
      <c r="U63" s="196" t="n">
        <v>1.38</v>
      </c>
      <c r="V63" s="196" t="n">
        <v>1.29</v>
      </c>
      <c r="W63" s="196" t="n">
        <v>1.35</v>
      </c>
      <c r="X63" s="196" t="n">
        <v>1.26</v>
      </c>
      <c r="Y63" s="196" t="n">
        <v>1.22</v>
      </c>
      <c r="Z63" s="196" t="n">
        <v>1.33</v>
      </c>
      <c r="AA63" s="196" t="n">
        <v>1.43</v>
      </c>
      <c r="AB63" s="196" t="n">
        <v>1.26</v>
      </c>
      <c r="AC63" s="196" t="n">
        <v>1.31</v>
      </c>
      <c r="AD63" s="196" t="n">
        <v>1.63</v>
      </c>
      <c r="AE63" s="196" t="n">
        <v>1.27</v>
      </c>
      <c r="AF63" s="196" t="n">
        <v>1.2</v>
      </c>
      <c r="AG63" s="251" t="n">
        <v>-0.23</v>
      </c>
      <c r="AH63" s="244" t="n">
        <v>-0.1625</v>
      </c>
      <c r="AI63" s="196" t="n">
        <v>4</v>
      </c>
      <c r="AJ63" s="196" t="n">
        <v>71</v>
      </c>
      <c r="AK63" s="196" t="n">
        <v>50</v>
      </c>
      <c r="AL63" s="196" t="n">
        <v>61</v>
      </c>
      <c r="AM63" s="196" t="n">
        <v>49</v>
      </c>
      <c r="AN63" s="196" t="n">
        <v>54</v>
      </c>
      <c r="AO63" s="196" t="n">
        <v>39</v>
      </c>
      <c r="AP63" s="196" t="n">
        <v>33</v>
      </c>
      <c r="AQ63" s="196" t="n">
        <v>45</v>
      </c>
      <c r="AR63" s="196" t="n">
        <v>49</v>
      </c>
      <c r="AS63" s="196" t="n">
        <v>38</v>
      </c>
      <c r="AT63" s="196" t="n">
        <v>44</v>
      </c>
      <c r="AU63" s="196" t="n">
        <v>67</v>
      </c>
      <c r="AV63" s="196" t="n">
        <v>37</v>
      </c>
      <c r="AW63" s="196" t="n">
        <v>38</v>
      </c>
      <c r="AX63" s="251" t="n">
        <v>-12</v>
      </c>
      <c r="AY63" s="244" t="n">
        <v>-0.2343</v>
      </c>
    </row>
    <row r="64" ht="16.5" customHeight="1">
      <c r="A64" s="196" t="n">
        <v>5</v>
      </c>
      <c r="B64" s="196" t="n">
        <v>78</v>
      </c>
      <c r="C64" s="196" t="n">
        <v>77</v>
      </c>
      <c r="D64" s="196" t="n">
        <v>93</v>
      </c>
      <c r="E64" s="196" t="n">
        <v>88</v>
      </c>
      <c r="F64" s="196" t="n">
        <v>111</v>
      </c>
      <c r="G64" s="196" t="n">
        <v>55</v>
      </c>
      <c r="H64" s="196" t="n">
        <v>76</v>
      </c>
      <c r="I64" s="196" t="n">
        <v>82</v>
      </c>
      <c r="J64" s="196" t="n">
        <v>120</v>
      </c>
      <c r="K64" s="196" t="n">
        <v>74</v>
      </c>
      <c r="L64" s="196" t="n">
        <v>77</v>
      </c>
      <c r="M64" s="196" t="n">
        <v>96</v>
      </c>
      <c r="N64" s="196" t="n">
        <v>77</v>
      </c>
      <c r="O64" s="196" t="n">
        <v>96</v>
      </c>
      <c r="P64" s="251" t="n">
        <v>-25</v>
      </c>
      <c r="Q64" s="244" t="n">
        <v>-0.2036</v>
      </c>
      <c r="R64" s="196" t="n">
        <v>5</v>
      </c>
      <c r="S64" s="196" t="n">
        <v>1.12</v>
      </c>
      <c r="T64" s="196" t="n">
        <v>1.24</v>
      </c>
      <c r="U64" s="196" t="n">
        <v>1.44</v>
      </c>
      <c r="V64" s="196" t="n">
        <v>1.37</v>
      </c>
      <c r="W64" s="196" t="n">
        <v>1.53</v>
      </c>
      <c r="X64" s="196" t="n">
        <v>1.25</v>
      </c>
      <c r="Y64" s="196" t="n">
        <v>1.17</v>
      </c>
      <c r="Z64" s="196" t="n">
        <v>1.38</v>
      </c>
      <c r="AA64" s="196" t="n">
        <v>1.4</v>
      </c>
      <c r="AB64" s="196" t="n">
        <v>1.34</v>
      </c>
      <c r="AC64" s="196" t="n">
        <v>1.1</v>
      </c>
      <c r="AD64" s="196" t="n">
        <v>1.45</v>
      </c>
      <c r="AE64" s="196" t="n">
        <v>1.48</v>
      </c>
      <c r="AF64" s="196" t="n">
        <v>1.27</v>
      </c>
      <c r="AG64" s="251" t="n">
        <v>-0.13</v>
      </c>
      <c r="AH64" s="244" t="n">
        <v>-0.0927</v>
      </c>
      <c r="AI64" s="196" t="n">
        <v>5</v>
      </c>
      <c r="AJ64" s="196" t="n">
        <v>36</v>
      </c>
      <c r="AK64" s="196" t="n">
        <v>33</v>
      </c>
      <c r="AL64" s="196" t="n">
        <v>56</v>
      </c>
      <c r="AM64" s="196" t="n">
        <v>47</v>
      </c>
      <c r="AN64" s="196" t="n">
        <v>66</v>
      </c>
      <c r="AO64" s="196" t="n">
        <v>32</v>
      </c>
      <c r="AP64" s="196" t="n">
        <v>76</v>
      </c>
      <c r="AQ64" s="196" t="n">
        <v>53</v>
      </c>
      <c r="AR64" s="196" t="n">
        <v>41</v>
      </c>
      <c r="AS64" s="196" t="n">
        <v>41</v>
      </c>
      <c r="AT64" s="196" t="n">
        <v>34</v>
      </c>
      <c r="AU64" s="196" t="n">
        <v>43</v>
      </c>
      <c r="AV64" s="196" t="n">
        <v>40</v>
      </c>
      <c r="AW64" s="196" t="n">
        <v>38</v>
      </c>
      <c r="AX64" s="251" t="n">
        <v>-3</v>
      </c>
      <c r="AY64" s="244" t="n">
        <v>-0.0757</v>
      </c>
    </row>
    <row r="65" ht="16.5" customHeight="1">
      <c r="A65" s="196" t="n">
        <v>6</v>
      </c>
      <c r="B65" s="196" t="n">
        <v>63</v>
      </c>
      <c r="C65" s="196" t="n">
        <v>61</v>
      </c>
      <c r="D65" s="196" t="n">
        <v>64</v>
      </c>
      <c r="E65" s="196" t="n">
        <v>75</v>
      </c>
      <c r="F65" s="196" t="n">
        <v>86</v>
      </c>
      <c r="G65" s="196" t="n">
        <v>57</v>
      </c>
      <c r="H65" s="196" t="n">
        <v>71</v>
      </c>
      <c r="I65" s="196" t="n">
        <v>70</v>
      </c>
      <c r="J65" s="196" t="n">
        <v>110</v>
      </c>
      <c r="K65" s="196" t="n">
        <v>62</v>
      </c>
      <c r="L65" s="196" t="n">
        <v>72</v>
      </c>
      <c r="M65" s="196" t="n">
        <v>95</v>
      </c>
      <c r="N65" s="196" t="n">
        <v>74</v>
      </c>
      <c r="O65" s="196" t="n">
        <v>93</v>
      </c>
      <c r="P65" s="251" t="n">
        <v>-17</v>
      </c>
      <c r="Q65" s="244" t="n">
        <v>-0.1525</v>
      </c>
      <c r="R65" s="196" t="n">
        <v>6</v>
      </c>
      <c r="S65" s="196" t="n">
        <v>1.16</v>
      </c>
      <c r="T65" s="196" t="n">
        <v>1.23</v>
      </c>
      <c r="U65" s="196" t="n">
        <v>1.46</v>
      </c>
      <c r="V65" s="196" t="n">
        <v>1.21</v>
      </c>
      <c r="W65" s="196" t="n">
        <v>1.29</v>
      </c>
      <c r="X65" s="196" t="n">
        <v>1.11</v>
      </c>
      <c r="Y65" s="196" t="n">
        <v>1.07</v>
      </c>
      <c r="Z65" s="196" t="n">
        <v>1.22</v>
      </c>
      <c r="AA65" s="196" t="n">
        <v>1.31</v>
      </c>
      <c r="AB65" s="196" t="n">
        <v>1.16</v>
      </c>
      <c r="AC65" s="196" t="n">
        <v>1.24</v>
      </c>
      <c r="AD65" s="196" t="n">
        <v>1.27</v>
      </c>
      <c r="AE65" s="196" t="n">
        <v>1.21</v>
      </c>
      <c r="AF65" s="196" t="n">
        <v>1.23</v>
      </c>
      <c r="AG65" s="251" t="n">
        <v>-0.08</v>
      </c>
      <c r="AH65" s="244" t="n">
        <v>-0.0599</v>
      </c>
      <c r="AI65" s="196" t="n">
        <v>6</v>
      </c>
      <c r="AJ65" s="196" t="n">
        <v>42</v>
      </c>
      <c r="AK65" s="196" t="n">
        <v>51</v>
      </c>
      <c r="AL65" s="196" t="n">
        <v>52</v>
      </c>
      <c r="AM65" s="196" t="n">
        <v>40</v>
      </c>
      <c r="AN65" s="196" t="n">
        <v>50</v>
      </c>
      <c r="AO65" s="196" t="n">
        <v>29</v>
      </c>
      <c r="AP65" s="196" t="n">
        <v>37</v>
      </c>
      <c r="AQ65" s="196" t="n">
        <v>42</v>
      </c>
      <c r="AR65" s="196" t="n">
        <v>42</v>
      </c>
      <c r="AS65" s="196" t="n">
        <v>39</v>
      </c>
      <c r="AT65" s="196" t="n">
        <v>40</v>
      </c>
      <c r="AU65" s="196" t="n">
        <v>39</v>
      </c>
      <c r="AV65" s="196" t="n">
        <v>39</v>
      </c>
      <c r="AW65" s="196" t="n">
        <v>40</v>
      </c>
      <c r="AX65" s="251" t="n">
        <v>-2</v>
      </c>
      <c r="AY65" s="244" t="n">
        <v>-0.0504</v>
      </c>
    </row>
    <row r="66" ht="16.5" customHeight="1">
      <c r="A66" s="196" t="n">
        <v>7</v>
      </c>
      <c r="B66" s="196" t="n">
        <v>60</v>
      </c>
      <c r="C66" s="196" t="n">
        <v>65</v>
      </c>
      <c r="D66" s="196" t="n">
        <v>62</v>
      </c>
      <c r="E66" s="196" t="n">
        <v>69</v>
      </c>
      <c r="F66" s="196" t="n">
        <v>79</v>
      </c>
      <c r="G66" s="196" t="n">
        <v>57</v>
      </c>
      <c r="H66" s="196" t="n">
        <v>81</v>
      </c>
      <c r="I66" s="196" t="n">
        <v>67</v>
      </c>
      <c r="J66" s="196" t="n">
        <v>108</v>
      </c>
      <c r="K66" s="196" t="n">
        <v>61</v>
      </c>
      <c r="L66" s="196" t="n">
        <v>78</v>
      </c>
      <c r="M66" s="196" t="n">
        <v>120</v>
      </c>
      <c r="N66" s="196" t="n">
        <v>76</v>
      </c>
      <c r="O66" s="196" t="n">
        <v>105</v>
      </c>
      <c r="P66" s="251" t="n">
        <v>-4</v>
      </c>
      <c r="Q66" s="244" t="n">
        <v>-0.035</v>
      </c>
      <c r="R66" s="196" t="n">
        <v>7</v>
      </c>
      <c r="S66" s="196" t="n">
        <v>1.05</v>
      </c>
      <c r="T66" s="196" t="n">
        <v>1.09</v>
      </c>
      <c r="U66" s="196" t="n">
        <v>1.24</v>
      </c>
      <c r="V66" s="196" t="n">
        <v>1.36</v>
      </c>
      <c r="W66" s="196" t="n">
        <v>1.3</v>
      </c>
      <c r="X66" s="196" t="n">
        <v>1.14</v>
      </c>
      <c r="Y66" s="196" t="n">
        <v>1.37</v>
      </c>
      <c r="Z66" s="196" t="n">
        <v>1.19</v>
      </c>
      <c r="AA66" s="196" t="n">
        <v>1.35</v>
      </c>
      <c r="AB66" s="196" t="n">
        <v>1.15</v>
      </c>
      <c r="AC66" s="196" t="n">
        <v>1.29</v>
      </c>
      <c r="AD66" s="196" t="n">
        <v>1.26</v>
      </c>
      <c r="AE66" s="196" t="n">
        <v>1.27</v>
      </c>
      <c r="AF66" s="196" t="n">
        <v>1.21</v>
      </c>
      <c r="AG66" s="251" t="n">
        <v>-0.14</v>
      </c>
      <c r="AH66" s="244" t="n">
        <v>-0.1064</v>
      </c>
      <c r="AI66" s="196" t="n">
        <v>7</v>
      </c>
      <c r="AJ66" s="196" t="n">
        <v>33</v>
      </c>
      <c r="AK66" s="196" t="n">
        <v>39</v>
      </c>
      <c r="AL66" s="196" t="n">
        <v>39</v>
      </c>
      <c r="AM66" s="196" t="n">
        <v>63</v>
      </c>
      <c r="AN66" s="196" t="n">
        <v>44</v>
      </c>
      <c r="AO66" s="196" t="n">
        <v>31</v>
      </c>
      <c r="AP66" s="196" t="n">
        <v>101</v>
      </c>
      <c r="AQ66" s="196" t="n">
        <v>36</v>
      </c>
      <c r="AR66" s="196" t="n">
        <v>62</v>
      </c>
      <c r="AS66" s="196" t="n">
        <v>40</v>
      </c>
      <c r="AT66" s="196" t="n">
        <v>51</v>
      </c>
      <c r="AU66" s="196" t="n">
        <v>85</v>
      </c>
      <c r="AV66" s="196" t="n">
        <v>47</v>
      </c>
      <c r="AW66" s="196" t="n">
        <v>40</v>
      </c>
      <c r="AX66" s="251" t="n">
        <v>-23</v>
      </c>
      <c r="AY66" s="244" t="n">
        <v>-0.3633</v>
      </c>
    </row>
    <row r="67" ht="16.5" customHeight="1">
      <c r="A67" s="196" t="n">
        <v>8</v>
      </c>
      <c r="B67" s="196" t="n">
        <v>68</v>
      </c>
      <c r="C67" s="196" t="n">
        <v>71</v>
      </c>
      <c r="D67" s="196" t="n">
        <v>66</v>
      </c>
      <c r="E67" s="196" t="n">
        <v>67</v>
      </c>
      <c r="F67" s="196" t="n">
        <v>77</v>
      </c>
      <c r="G67" s="196" t="n">
        <v>68</v>
      </c>
      <c r="H67" s="196" t="n">
        <v>82</v>
      </c>
      <c r="I67" s="196" t="n">
        <v>127</v>
      </c>
      <c r="J67" s="196" t="n">
        <v>116</v>
      </c>
      <c r="K67" s="196" t="n">
        <v>79</v>
      </c>
      <c r="L67" s="196" t="n">
        <v>94</v>
      </c>
      <c r="M67" s="196" t="n">
        <v>156</v>
      </c>
      <c r="N67" s="196" t="n">
        <v>70</v>
      </c>
      <c r="O67" s="196" t="n">
        <v>120</v>
      </c>
      <c r="P67" s="252" t="n">
        <v>4</v>
      </c>
      <c r="Q67" s="245" t="n">
        <v>0.0361</v>
      </c>
      <c r="R67" s="196" t="n">
        <v>8</v>
      </c>
      <c r="S67" s="196" t="n">
        <v>1.13</v>
      </c>
      <c r="T67" s="196" t="n">
        <v>1.28</v>
      </c>
      <c r="U67" s="196" t="n">
        <v>1.17</v>
      </c>
      <c r="V67" s="196" t="n">
        <v>1.21</v>
      </c>
      <c r="W67" s="196" t="n">
        <v>1.23</v>
      </c>
      <c r="X67" s="196" t="n">
        <v>1.26</v>
      </c>
      <c r="Y67" s="196" t="n">
        <v>1.18</v>
      </c>
      <c r="Z67" s="196" t="n">
        <v>1.22</v>
      </c>
      <c r="AA67" s="196" t="n">
        <v>1.23</v>
      </c>
      <c r="AB67" s="196" t="n">
        <v>1.15</v>
      </c>
      <c r="AC67" s="196" t="n">
        <v>1.15</v>
      </c>
      <c r="AD67" s="196" t="n">
        <v>1.11</v>
      </c>
      <c r="AE67" s="196" t="n">
        <v>1.21</v>
      </c>
      <c r="AF67" s="196" t="n">
        <v>1.17</v>
      </c>
      <c r="AG67" s="251" t="n">
        <v>-0.05</v>
      </c>
      <c r="AH67" s="244" t="n">
        <v>-0.0439</v>
      </c>
      <c r="AI67" s="196" t="n">
        <v>8</v>
      </c>
      <c r="AJ67" s="196" t="n">
        <v>38</v>
      </c>
      <c r="AK67" s="196" t="n">
        <v>47</v>
      </c>
      <c r="AL67" s="196" t="n">
        <v>35</v>
      </c>
      <c r="AM67" s="196" t="n">
        <v>36</v>
      </c>
      <c r="AN67" s="196" t="n">
        <v>46</v>
      </c>
      <c r="AO67" s="196" t="n">
        <v>42</v>
      </c>
      <c r="AP67" s="196" t="n">
        <v>38</v>
      </c>
      <c r="AQ67" s="196" t="n">
        <v>46</v>
      </c>
      <c r="AR67" s="196" t="n">
        <v>49</v>
      </c>
      <c r="AS67" s="196" t="n">
        <v>42</v>
      </c>
      <c r="AT67" s="196" t="n">
        <v>60</v>
      </c>
      <c r="AU67" s="196" t="n">
        <v>33</v>
      </c>
      <c r="AV67" s="196" t="n">
        <v>42</v>
      </c>
      <c r="AW67" s="196" t="n">
        <v>60</v>
      </c>
      <c r="AX67" s="252" t="n">
        <v>10</v>
      </c>
      <c r="AY67" s="245" t="n">
        <v>0.2092</v>
      </c>
    </row>
    <row r="68" ht="16.5" customHeight="1">
      <c r="A68" s="196" t="n">
        <v>9</v>
      </c>
      <c r="B68" s="196" t="n">
        <v>74</v>
      </c>
      <c r="C68" s="196" t="n">
        <v>75</v>
      </c>
      <c r="D68" s="196" t="n">
        <v>72</v>
      </c>
      <c r="E68" s="196" t="n">
        <v>78</v>
      </c>
      <c r="F68" s="196" t="n">
        <v>90</v>
      </c>
      <c r="G68" s="196" t="n">
        <v>74</v>
      </c>
      <c r="H68" s="196" t="n">
        <v>241</v>
      </c>
      <c r="I68" s="196" t="n">
        <v>123</v>
      </c>
      <c r="J68" s="196" t="n">
        <v>145</v>
      </c>
      <c r="K68" s="196" t="n">
        <v>79</v>
      </c>
      <c r="L68" s="196" t="n">
        <v>122</v>
      </c>
      <c r="M68" s="196" t="n">
        <v>152</v>
      </c>
      <c r="N68" s="196" t="n">
        <v>114</v>
      </c>
      <c r="O68" s="196" t="n">
        <v>137</v>
      </c>
      <c r="P68" s="251" t="n">
        <v>-8</v>
      </c>
      <c r="Q68" s="244" t="n">
        <v>-0.0564</v>
      </c>
      <c r="R68" s="196" t="n">
        <v>9</v>
      </c>
      <c r="S68" s="196" t="n">
        <v>1.17</v>
      </c>
      <c r="T68" s="196" t="n">
        <v>1.2</v>
      </c>
      <c r="U68" s="196" t="n">
        <v>1.11</v>
      </c>
      <c r="V68" s="196" t="n">
        <v>1.23</v>
      </c>
      <c r="W68" s="196" t="n">
        <v>1.14</v>
      </c>
      <c r="X68" s="196" t="n">
        <v>1.11</v>
      </c>
      <c r="Y68" s="196" t="n">
        <v>1.19</v>
      </c>
      <c r="Z68" s="196" t="n">
        <v>1.17</v>
      </c>
      <c r="AA68" s="196" t="n">
        <v>1.2</v>
      </c>
      <c r="AB68" s="196" t="n">
        <v>1.13</v>
      </c>
      <c r="AC68" s="196" t="n">
        <v>1.16</v>
      </c>
      <c r="AD68" s="196" t="n">
        <v>1.17</v>
      </c>
      <c r="AE68" s="196" t="n">
        <v>1.07</v>
      </c>
      <c r="AF68" s="196" t="n">
        <v>1.19</v>
      </c>
      <c r="AG68" s="251" t="n">
        <v>-0.01</v>
      </c>
      <c r="AH68" s="244" t="n">
        <v>-0.0106</v>
      </c>
      <c r="AI68" s="196" t="n">
        <v>9</v>
      </c>
      <c r="AJ68" s="196" t="n">
        <v>34</v>
      </c>
      <c r="AK68" s="196" t="n">
        <v>35</v>
      </c>
      <c r="AL68" s="196" t="n">
        <v>33</v>
      </c>
      <c r="AM68" s="196" t="n">
        <v>40</v>
      </c>
      <c r="AN68" s="196" t="n">
        <v>33</v>
      </c>
      <c r="AO68" s="196" t="n">
        <v>33</v>
      </c>
      <c r="AP68" s="196" t="n">
        <v>218</v>
      </c>
      <c r="AQ68" s="196" t="n">
        <v>53</v>
      </c>
      <c r="AR68" s="196" t="n">
        <v>66</v>
      </c>
      <c r="AS68" s="196" t="n">
        <v>36</v>
      </c>
      <c r="AT68" s="196" t="n">
        <v>45</v>
      </c>
      <c r="AU68" s="196" t="n">
        <v>83</v>
      </c>
      <c r="AV68" s="196" t="n">
        <v>50</v>
      </c>
      <c r="AW68" s="196" t="n">
        <v>108</v>
      </c>
      <c r="AX68" s="252" t="n">
        <v>43</v>
      </c>
      <c r="AY68" s="245" t="n">
        <v>0.6511</v>
      </c>
    </row>
    <row r="69" ht="16.5" customHeight="1">
      <c r="A69" s="196" t="n">
        <v>10</v>
      </c>
      <c r="B69" s="196" t="n">
        <v>83</v>
      </c>
      <c r="C69" s="196" t="n">
        <v>65</v>
      </c>
      <c r="D69" s="196" t="n">
        <v>77</v>
      </c>
      <c r="E69" s="196" t="n">
        <v>80</v>
      </c>
      <c r="F69" s="196" t="n">
        <v>80</v>
      </c>
      <c r="G69" s="196" t="n">
        <v>90</v>
      </c>
      <c r="H69" s="196" t="n">
        <v>82</v>
      </c>
      <c r="I69" s="196" t="n">
        <v>172</v>
      </c>
      <c r="J69" s="196" t="n">
        <v>123</v>
      </c>
      <c r="K69" s="196" t="n">
        <v>93</v>
      </c>
      <c r="L69" s="196" t="n">
        <v>156</v>
      </c>
      <c r="M69" s="196" t="n">
        <v>150</v>
      </c>
      <c r="N69" s="196" t="n">
        <v>79</v>
      </c>
      <c r="O69" s="196" t="n">
        <v>137</v>
      </c>
      <c r="P69" s="252" t="n">
        <v>14</v>
      </c>
      <c r="Q69" s="245" t="n">
        <v>0.1165</v>
      </c>
      <c r="R69" s="196" t="n">
        <v>10</v>
      </c>
      <c r="S69" s="196" t="n">
        <v>1.1</v>
      </c>
      <c r="T69" s="196" t="n">
        <v>1.08</v>
      </c>
      <c r="U69" s="196" t="n">
        <v>1.18</v>
      </c>
      <c r="V69" s="196" t="n">
        <v>1.17</v>
      </c>
      <c r="W69" s="196" t="n">
        <v>1.13</v>
      </c>
      <c r="X69" s="196" t="n">
        <v>1.22</v>
      </c>
      <c r="Y69" s="196" t="n">
        <v>1.32</v>
      </c>
      <c r="Z69" s="196" t="n">
        <v>1.13</v>
      </c>
      <c r="AA69" s="196" t="n">
        <v>1.25</v>
      </c>
      <c r="AB69" s="196" t="n">
        <v>1.18</v>
      </c>
      <c r="AC69" s="196" t="n">
        <v>1.27</v>
      </c>
      <c r="AD69" s="196" t="n">
        <v>1.15</v>
      </c>
      <c r="AE69" s="196" t="n">
        <v>1.15</v>
      </c>
      <c r="AF69" s="196" t="n">
        <v>1.18</v>
      </c>
      <c r="AG69" s="251" t="n">
        <v>-0.06</v>
      </c>
      <c r="AH69" s="244" t="n">
        <v>-0.0496</v>
      </c>
      <c r="AI69" s="196" t="n">
        <v>10</v>
      </c>
      <c r="AJ69" s="196" t="n">
        <v>33</v>
      </c>
      <c r="AK69" s="196" t="n">
        <v>32</v>
      </c>
      <c r="AL69" s="196" t="n">
        <v>38</v>
      </c>
      <c r="AM69" s="196" t="n">
        <v>41</v>
      </c>
      <c r="AN69" s="196" t="n">
        <v>29</v>
      </c>
      <c r="AO69" s="196" t="n">
        <v>57</v>
      </c>
      <c r="AP69" s="196" t="n">
        <v>61</v>
      </c>
      <c r="AQ69" s="196" t="n">
        <v>95</v>
      </c>
      <c r="AR69" s="196" t="n">
        <v>65</v>
      </c>
      <c r="AS69" s="196" t="n">
        <v>35</v>
      </c>
      <c r="AT69" s="196" t="n">
        <v>134</v>
      </c>
      <c r="AU69" s="196" t="n">
        <v>54</v>
      </c>
      <c r="AV69" s="196" t="n">
        <v>34</v>
      </c>
      <c r="AW69" s="196" t="n">
        <v>31</v>
      </c>
      <c r="AX69" s="251" t="n">
        <v>-34</v>
      </c>
      <c r="AY69" s="244" t="n">
        <v>-0.522</v>
      </c>
    </row>
    <row r="70" ht="16.5" customHeight="1">
      <c r="A70" s="196" t="n">
        <v>11</v>
      </c>
      <c r="B70" s="196" t="n">
        <v>74</v>
      </c>
      <c r="C70" s="196" t="n">
        <v>69</v>
      </c>
      <c r="D70" s="196" t="n">
        <v>77</v>
      </c>
      <c r="E70" s="196" t="n">
        <v>86</v>
      </c>
      <c r="F70" s="196" t="n">
        <v>95</v>
      </c>
      <c r="G70" s="196" t="n">
        <v>95</v>
      </c>
      <c r="H70" s="196" t="n">
        <v>92</v>
      </c>
      <c r="I70" s="196" t="n">
        <v>203</v>
      </c>
      <c r="J70" s="196" t="n">
        <v>138</v>
      </c>
      <c r="K70" s="196" t="n">
        <v>97</v>
      </c>
      <c r="L70" s="196" t="n">
        <v>143</v>
      </c>
      <c r="M70" s="196" t="n">
        <v>207</v>
      </c>
      <c r="N70" s="196" t="n">
        <v>118</v>
      </c>
      <c r="O70" s="196" t="n">
        <v>165</v>
      </c>
      <c r="P70" s="252" t="n">
        <v>28</v>
      </c>
      <c r="Q70" s="245" t="n">
        <v>0.2019</v>
      </c>
      <c r="R70" s="196" t="n">
        <v>11</v>
      </c>
      <c r="S70" s="196" t="n">
        <v>1.18</v>
      </c>
      <c r="T70" s="196" t="n">
        <v>1.12</v>
      </c>
      <c r="U70" s="196" t="n">
        <v>1.27</v>
      </c>
      <c r="V70" s="196" t="n">
        <v>1.33</v>
      </c>
      <c r="W70" s="196" t="n">
        <v>1.29</v>
      </c>
      <c r="X70" s="196" t="n">
        <v>1.17</v>
      </c>
      <c r="Y70" s="196" t="n">
        <v>1.13</v>
      </c>
      <c r="Z70" s="196" t="n">
        <v>1.12</v>
      </c>
      <c r="AA70" s="196" t="n">
        <v>1.27</v>
      </c>
      <c r="AB70" s="196" t="n">
        <v>1.21</v>
      </c>
      <c r="AC70" s="196" t="n">
        <v>1.2</v>
      </c>
      <c r="AD70" s="196" t="n">
        <v>1.23</v>
      </c>
      <c r="AE70" s="196" t="n">
        <v>1.23</v>
      </c>
      <c r="AF70" s="196" t="n">
        <v>1.11</v>
      </c>
      <c r="AG70" s="251" t="n">
        <v>-0.17</v>
      </c>
      <c r="AH70" s="244" t="n">
        <v>-0.1318</v>
      </c>
      <c r="AI70" s="196" t="n">
        <v>11</v>
      </c>
      <c r="AJ70" s="196" t="n">
        <v>45</v>
      </c>
      <c r="AK70" s="196" t="n">
        <v>37</v>
      </c>
      <c r="AL70" s="196" t="n">
        <v>43</v>
      </c>
      <c r="AM70" s="196" t="n">
        <v>48</v>
      </c>
      <c r="AN70" s="196" t="n">
        <v>46</v>
      </c>
      <c r="AO70" s="196" t="n">
        <v>34</v>
      </c>
      <c r="AP70" s="196" t="n">
        <v>47</v>
      </c>
      <c r="AQ70" s="196" t="n">
        <v>80</v>
      </c>
      <c r="AR70" s="196" t="n">
        <v>50</v>
      </c>
      <c r="AS70" s="196" t="n">
        <v>49</v>
      </c>
      <c r="AT70" s="196" t="n">
        <v>34</v>
      </c>
      <c r="AU70" s="196" t="n">
        <v>45</v>
      </c>
      <c r="AV70" s="196" t="n">
        <v>59</v>
      </c>
      <c r="AW70" s="196" t="n">
        <v>55</v>
      </c>
      <c r="AX70" s="252" t="n">
        <v>5</v>
      </c>
      <c r="AY70" s="245" t="n">
        <v>0.0985</v>
      </c>
    </row>
    <row r="71" ht="16.5" customHeight="1">
      <c r="A71" s="196" t="n">
        <v>12</v>
      </c>
      <c r="B71" s="196" t="n">
        <v>64</v>
      </c>
      <c r="C71" s="196" t="n">
        <v>64</v>
      </c>
      <c r="D71" s="196" t="n">
        <v>66</v>
      </c>
      <c r="E71" s="196" t="n">
        <v>71</v>
      </c>
      <c r="F71" s="196" t="n">
        <v>86</v>
      </c>
      <c r="G71" s="196" t="n">
        <v>90</v>
      </c>
      <c r="H71" s="196" t="n">
        <v>86</v>
      </c>
      <c r="I71" s="196" t="n">
        <v>144</v>
      </c>
      <c r="J71" s="196" t="n">
        <v>123</v>
      </c>
      <c r="K71" s="196" t="n">
        <v>183</v>
      </c>
      <c r="L71" s="196" t="n">
        <v>100</v>
      </c>
      <c r="M71" s="196" t="n">
        <v>114</v>
      </c>
      <c r="N71" s="196" t="n">
        <v>94</v>
      </c>
      <c r="O71" s="196" t="n">
        <v>148</v>
      </c>
      <c r="P71" s="252" t="n">
        <v>25</v>
      </c>
      <c r="Q71" s="245" t="n">
        <v>0.2047</v>
      </c>
      <c r="R71" s="196" t="n">
        <v>12</v>
      </c>
      <c r="S71" s="196" t="n">
        <v>1.17</v>
      </c>
      <c r="T71" s="196" t="n">
        <v>1.11</v>
      </c>
      <c r="U71" s="196" t="n">
        <v>1.19</v>
      </c>
      <c r="V71" s="196" t="n">
        <v>1.21</v>
      </c>
      <c r="W71" s="196" t="n">
        <v>1.33</v>
      </c>
      <c r="X71" s="196" t="n">
        <v>1.15</v>
      </c>
      <c r="Y71" s="196" t="n">
        <v>1.15</v>
      </c>
      <c r="Z71" s="196" t="n">
        <v>1.21</v>
      </c>
      <c r="AA71" s="196" t="n">
        <v>1.24</v>
      </c>
      <c r="AB71" s="196" t="n">
        <v>1.21</v>
      </c>
      <c r="AC71" s="196" t="n">
        <v>1.12</v>
      </c>
      <c r="AD71" s="196" t="n">
        <v>1.18</v>
      </c>
      <c r="AE71" s="196" t="n">
        <v>1.17</v>
      </c>
      <c r="AF71" s="196" t="n">
        <v>1.14</v>
      </c>
      <c r="AG71" s="251" t="n">
        <v>-0.1</v>
      </c>
      <c r="AH71" s="244" t="n">
        <v>-0.081</v>
      </c>
      <c r="AI71" s="196" t="n">
        <v>12</v>
      </c>
      <c r="AJ71" s="196" t="n">
        <v>42</v>
      </c>
      <c r="AK71" s="196" t="n">
        <v>38</v>
      </c>
      <c r="AL71" s="196" t="n">
        <v>38</v>
      </c>
      <c r="AM71" s="196" t="n">
        <v>49</v>
      </c>
      <c r="AN71" s="196" t="n">
        <v>51</v>
      </c>
      <c r="AO71" s="196" t="n">
        <v>35</v>
      </c>
      <c r="AP71" s="196" t="n">
        <v>39</v>
      </c>
      <c r="AQ71" s="196" t="n">
        <v>39</v>
      </c>
      <c r="AR71" s="196" t="n">
        <v>51</v>
      </c>
      <c r="AS71" s="196" t="n">
        <v>61</v>
      </c>
      <c r="AT71" s="196" t="n">
        <v>47</v>
      </c>
      <c r="AU71" s="196" t="n">
        <v>42</v>
      </c>
      <c r="AV71" s="196" t="n">
        <v>37</v>
      </c>
      <c r="AW71" s="196" t="n">
        <v>53</v>
      </c>
      <c r="AX71" s="252" t="n">
        <v>2</v>
      </c>
      <c r="AY71" s="245" t="n">
        <v>0.0322</v>
      </c>
    </row>
    <row r="72" ht="16.5" customHeight="1">
      <c r="A72" s="196" t="n">
        <v>13</v>
      </c>
      <c r="B72" s="196" t="n">
        <v>74</v>
      </c>
      <c r="C72" s="196" t="n">
        <v>76</v>
      </c>
      <c r="D72" s="196" t="n">
        <v>84</v>
      </c>
      <c r="E72" s="196" t="n">
        <v>90</v>
      </c>
      <c r="F72" s="196" t="n">
        <v>82</v>
      </c>
      <c r="G72" s="196" t="n">
        <v>97</v>
      </c>
      <c r="H72" s="196" t="n">
        <v>92</v>
      </c>
      <c r="I72" s="196" t="n">
        <v>147</v>
      </c>
      <c r="J72" s="196" t="n">
        <v>129</v>
      </c>
      <c r="K72" s="196" t="n">
        <v>182</v>
      </c>
      <c r="L72" s="196" t="n">
        <v>113</v>
      </c>
      <c r="M72" s="196" t="n">
        <v>121</v>
      </c>
      <c r="N72" s="196" t="n">
        <v>96</v>
      </c>
      <c r="O72" s="196" t="n">
        <v>150</v>
      </c>
      <c r="P72" s="252" t="n">
        <v>22</v>
      </c>
      <c r="Q72" s="245" t="n">
        <v>0.1675</v>
      </c>
      <c r="R72" s="196" t="n">
        <v>13</v>
      </c>
      <c r="S72" s="196" t="n">
        <v>1.14</v>
      </c>
      <c r="T72" s="196" t="n">
        <v>1.26</v>
      </c>
      <c r="U72" s="196" t="n">
        <v>1.2</v>
      </c>
      <c r="V72" s="196" t="n">
        <v>1.22</v>
      </c>
      <c r="W72" s="196" t="n">
        <v>1.14</v>
      </c>
      <c r="X72" s="196" t="n">
        <v>1.23</v>
      </c>
      <c r="Y72" s="196" t="n">
        <v>1.16</v>
      </c>
      <c r="Z72" s="196" t="n">
        <v>1.11</v>
      </c>
      <c r="AA72" s="196" t="n">
        <v>1.29</v>
      </c>
      <c r="AB72" s="196" t="n">
        <v>1.23</v>
      </c>
      <c r="AC72" s="196" t="n">
        <v>1.17</v>
      </c>
      <c r="AD72" s="196" t="n">
        <v>1.27</v>
      </c>
      <c r="AE72" s="196" t="n">
        <v>1.19</v>
      </c>
      <c r="AF72" s="196" t="n">
        <v>1.14</v>
      </c>
      <c r="AG72" s="251" t="n">
        <v>-0.15</v>
      </c>
      <c r="AH72" s="244" t="n">
        <v>-0.1173</v>
      </c>
      <c r="AI72" s="196" t="n">
        <v>13</v>
      </c>
      <c r="AJ72" s="196" t="n">
        <v>35</v>
      </c>
      <c r="AK72" s="196" t="n">
        <v>53</v>
      </c>
      <c r="AL72" s="196" t="n">
        <v>35</v>
      </c>
      <c r="AM72" s="196" t="n">
        <v>43</v>
      </c>
      <c r="AN72" s="196" t="n">
        <v>46</v>
      </c>
      <c r="AO72" s="196" t="n">
        <v>46</v>
      </c>
      <c r="AP72" s="196" t="n">
        <v>57</v>
      </c>
      <c r="AQ72" s="196" t="n">
        <v>36</v>
      </c>
      <c r="AR72" s="196" t="n">
        <v>47</v>
      </c>
      <c r="AS72" s="196" t="n">
        <v>52</v>
      </c>
      <c r="AT72" s="196" t="n">
        <v>48</v>
      </c>
      <c r="AU72" s="196" t="n">
        <v>40</v>
      </c>
      <c r="AV72" s="196" t="n">
        <v>39</v>
      </c>
      <c r="AW72" s="196" t="n">
        <v>39</v>
      </c>
      <c r="AX72" s="251" t="n">
        <v>-8</v>
      </c>
      <c r="AY72" s="244" t="n">
        <v>-0.1609</v>
      </c>
    </row>
    <row r="73" ht="16.5" customHeight="1">
      <c r="A73" s="196" t="n">
        <v>14</v>
      </c>
      <c r="B73" s="196" t="n">
        <v>101</v>
      </c>
      <c r="C73" s="196" t="n">
        <v>87</v>
      </c>
      <c r="D73" s="196" t="n">
        <v>97</v>
      </c>
      <c r="E73" s="196" t="n">
        <v>101</v>
      </c>
      <c r="F73" s="196" t="n">
        <v>121</v>
      </c>
      <c r="G73" s="196" t="n">
        <v>117</v>
      </c>
      <c r="H73" s="196" t="n">
        <v>159</v>
      </c>
      <c r="I73" s="196" t="n">
        <v>109</v>
      </c>
      <c r="J73" s="196" t="n">
        <v>148</v>
      </c>
      <c r="K73" s="196" t="n">
        <v>118</v>
      </c>
      <c r="L73" s="196" t="n">
        <v>122</v>
      </c>
      <c r="M73" s="196" t="n">
        <v>118</v>
      </c>
      <c r="N73" s="196" t="n">
        <v>100</v>
      </c>
      <c r="O73" s="196" t="n">
        <v>131</v>
      </c>
      <c r="P73" s="251" t="n">
        <v>-17</v>
      </c>
      <c r="Q73" s="244" t="n">
        <v>-0.1149</v>
      </c>
      <c r="R73" s="196" t="n">
        <v>14</v>
      </c>
      <c r="S73" s="196" t="n">
        <v>1.13</v>
      </c>
      <c r="T73" s="196" t="n">
        <v>1.18</v>
      </c>
      <c r="U73" s="196" t="n">
        <v>1.25</v>
      </c>
      <c r="V73" s="196" t="n">
        <v>1.26</v>
      </c>
      <c r="W73" s="196" t="n">
        <v>1.17</v>
      </c>
      <c r="X73" s="196" t="n">
        <v>1.18</v>
      </c>
      <c r="Y73" s="196" t="n">
        <v>1.12</v>
      </c>
      <c r="Z73" s="196" t="n">
        <v>1.18</v>
      </c>
      <c r="AA73" s="196" t="n">
        <v>1.24</v>
      </c>
      <c r="AB73" s="196" t="n">
        <v>1.13</v>
      </c>
      <c r="AC73" s="196" t="n">
        <v>1.2</v>
      </c>
      <c r="AD73" s="196" t="n">
        <v>1.19</v>
      </c>
      <c r="AE73" s="196" t="n">
        <v>1.17</v>
      </c>
      <c r="AF73" s="196" t="n">
        <v>1.13</v>
      </c>
      <c r="AG73" s="251" t="n">
        <v>-0.12</v>
      </c>
      <c r="AH73" s="244" t="n">
        <v>-0.0925</v>
      </c>
      <c r="AI73" s="196" t="n">
        <v>14</v>
      </c>
      <c r="AJ73" s="196" t="n">
        <v>43</v>
      </c>
      <c r="AK73" s="196" t="n">
        <v>36</v>
      </c>
      <c r="AL73" s="196" t="n">
        <v>49</v>
      </c>
      <c r="AM73" s="196" t="n">
        <v>54</v>
      </c>
      <c r="AN73" s="196" t="n">
        <v>47</v>
      </c>
      <c r="AO73" s="196" t="n">
        <v>68</v>
      </c>
      <c r="AP73" s="196" t="n">
        <v>40</v>
      </c>
      <c r="AQ73" s="196" t="n">
        <v>51</v>
      </c>
      <c r="AR73" s="196" t="n">
        <v>45</v>
      </c>
      <c r="AS73" s="196" t="n">
        <v>49</v>
      </c>
      <c r="AT73" s="196" t="n">
        <v>46</v>
      </c>
      <c r="AU73" s="196" t="n">
        <v>36</v>
      </c>
      <c r="AV73" s="196" t="n">
        <v>39</v>
      </c>
      <c r="AW73" s="196" t="n">
        <v>39</v>
      </c>
      <c r="AX73" s="251" t="n">
        <v>-6</v>
      </c>
      <c r="AY73" s="244" t="n">
        <v>-0.1327</v>
      </c>
    </row>
    <row r="74" ht="16.5" customHeight="1">
      <c r="A74" s="196" t="n">
        <v>15</v>
      </c>
      <c r="B74" s="196" t="n">
        <v>86</v>
      </c>
      <c r="C74" s="196" t="n">
        <v>97</v>
      </c>
      <c r="D74" s="196" t="n">
        <v>92</v>
      </c>
      <c r="E74" s="196" t="n">
        <v>69</v>
      </c>
      <c r="F74" s="196" t="n">
        <v>121</v>
      </c>
      <c r="G74" s="196" t="n">
        <v>120</v>
      </c>
      <c r="H74" s="196" t="n">
        <v>148</v>
      </c>
      <c r="I74" s="196" t="n">
        <v>176</v>
      </c>
      <c r="J74" s="196" t="n">
        <v>148</v>
      </c>
      <c r="K74" s="196" t="n">
        <v>141</v>
      </c>
      <c r="L74" s="196" t="n">
        <v>116</v>
      </c>
      <c r="M74" s="196" t="n">
        <v>125</v>
      </c>
      <c r="N74" s="196" t="n">
        <v>108</v>
      </c>
      <c r="O74" s="196" t="n">
        <v>139</v>
      </c>
      <c r="P74" s="251" t="n">
        <v>-9</v>
      </c>
      <c r="Q74" s="244" t="n">
        <v>-0.0621</v>
      </c>
      <c r="R74" s="196" t="n">
        <v>15</v>
      </c>
      <c r="S74" s="196" t="n">
        <v>1.23</v>
      </c>
      <c r="T74" s="196" t="n">
        <v>1.19</v>
      </c>
      <c r="U74" s="196" t="n">
        <v>1.28</v>
      </c>
      <c r="V74" s="196" t="n">
        <v>1.15</v>
      </c>
      <c r="W74" s="196" t="n">
        <v>1.27</v>
      </c>
      <c r="X74" s="196" t="n">
        <v>1.1</v>
      </c>
      <c r="Y74" s="196" t="n">
        <v>1.22</v>
      </c>
      <c r="Z74" s="196" t="n">
        <v>1.24</v>
      </c>
      <c r="AA74" s="196" t="n">
        <v>1.25</v>
      </c>
      <c r="AB74" s="196" t="n">
        <v>1.14</v>
      </c>
      <c r="AC74" s="196" t="n">
        <v>1.14</v>
      </c>
      <c r="AD74" s="196" t="n">
        <v>1.25</v>
      </c>
      <c r="AE74" s="196" t="n">
        <v>1.18</v>
      </c>
      <c r="AF74" s="196" t="n">
        <v>1.14</v>
      </c>
      <c r="AG74" s="251" t="n">
        <v>-0.11</v>
      </c>
      <c r="AH74" s="244" t="n">
        <v>-0.0847</v>
      </c>
      <c r="AI74" s="196" t="n">
        <v>15</v>
      </c>
      <c r="AJ74" s="196" t="n">
        <v>45</v>
      </c>
      <c r="AK74" s="196" t="n">
        <v>47</v>
      </c>
      <c r="AL74" s="196" t="n">
        <v>44</v>
      </c>
      <c r="AM74" s="196" t="n">
        <v>42</v>
      </c>
      <c r="AN74" s="196" t="n">
        <v>39</v>
      </c>
      <c r="AO74" s="196" t="n">
        <v>31</v>
      </c>
      <c r="AP74" s="196" t="n">
        <v>34</v>
      </c>
      <c r="AQ74" s="196" t="n">
        <v>37</v>
      </c>
      <c r="AR74" s="196" t="n">
        <v>47</v>
      </c>
      <c r="AS74" s="196" t="n">
        <v>61</v>
      </c>
      <c r="AT74" s="196" t="n">
        <v>34</v>
      </c>
      <c r="AU74" s="196" t="n">
        <v>43</v>
      </c>
      <c r="AV74" s="196" t="n">
        <v>41</v>
      </c>
      <c r="AW74" s="196" t="n">
        <v>48</v>
      </c>
      <c r="AX74" s="252" t="n">
        <v>0</v>
      </c>
      <c r="AY74" s="245" t="n">
        <v>0.0026</v>
      </c>
    </row>
    <row r="75" ht="16.5" customHeight="1">
      <c r="A75" s="196" t="n">
        <v>16</v>
      </c>
      <c r="B75" s="196" t="n">
        <v>85</v>
      </c>
      <c r="C75" s="196" t="n">
        <v>95</v>
      </c>
      <c r="D75" s="196" t="n">
        <v>95</v>
      </c>
      <c r="E75" s="196"/>
      <c r="F75" s="196" t="n">
        <v>108</v>
      </c>
      <c r="G75" s="196" t="n">
        <v>94</v>
      </c>
      <c r="H75" s="196" t="n">
        <v>104</v>
      </c>
      <c r="I75" s="196" t="n">
        <v>218</v>
      </c>
      <c r="J75" s="196" t="n">
        <v>143</v>
      </c>
      <c r="K75" s="196" t="n">
        <v>219</v>
      </c>
      <c r="L75" s="196" t="n">
        <v>114</v>
      </c>
      <c r="M75" s="196" t="n">
        <v>117</v>
      </c>
      <c r="N75" s="196" t="n">
        <v>119</v>
      </c>
      <c r="O75" s="196" t="n">
        <v>160</v>
      </c>
      <c r="P75" s="252" t="n">
        <v>18</v>
      </c>
      <c r="Q75" s="245" t="n">
        <v>0.1226</v>
      </c>
      <c r="R75" s="196" t="n">
        <v>16</v>
      </c>
      <c r="S75" s="196" t="n">
        <v>1.29</v>
      </c>
      <c r="T75" s="196" t="n">
        <v>1.18</v>
      </c>
      <c r="U75" s="196" t="n">
        <v>1.33</v>
      </c>
      <c r="V75" s="196"/>
      <c r="W75" s="196" t="n">
        <v>1.2</v>
      </c>
      <c r="X75" s="196" t="n">
        <v>1.19</v>
      </c>
      <c r="Y75" s="196" t="n">
        <v>1.23</v>
      </c>
      <c r="Z75" s="196" t="n">
        <v>1.18</v>
      </c>
      <c r="AA75" s="196" t="n">
        <v>1.21</v>
      </c>
      <c r="AB75" s="196" t="n">
        <v>1.09</v>
      </c>
      <c r="AC75" s="196" t="n">
        <v>1.14</v>
      </c>
      <c r="AD75" s="196" t="n">
        <v>1.23</v>
      </c>
      <c r="AE75" s="196" t="n">
        <v>1.15</v>
      </c>
      <c r="AF75" s="196" t="n">
        <v>1.11</v>
      </c>
      <c r="AG75" s="251" t="n">
        <v>-0.09</v>
      </c>
      <c r="AH75" s="244" t="n">
        <v>-0.0752</v>
      </c>
      <c r="AI75" s="196" t="n">
        <v>16</v>
      </c>
      <c r="AJ75" s="196" t="n">
        <v>49</v>
      </c>
      <c r="AK75" s="196" t="n">
        <v>42</v>
      </c>
      <c r="AL75" s="196" t="n">
        <v>50</v>
      </c>
      <c r="AM75" s="196"/>
      <c r="AN75" s="196" t="n">
        <v>51</v>
      </c>
      <c r="AO75" s="196" t="n">
        <v>37</v>
      </c>
      <c r="AP75" s="196" t="n">
        <v>36</v>
      </c>
      <c r="AQ75" s="196" t="n">
        <v>78</v>
      </c>
      <c r="AR75" s="196" t="n">
        <v>47</v>
      </c>
      <c r="AS75" s="196" t="n">
        <v>60</v>
      </c>
      <c r="AT75" s="196" t="n">
        <v>39</v>
      </c>
      <c r="AU75" s="196" t="n">
        <v>39</v>
      </c>
      <c r="AV75" s="196" t="n">
        <v>41</v>
      </c>
      <c r="AW75" s="196" t="n">
        <v>44</v>
      </c>
      <c r="AX75" s="251" t="n">
        <v>-2</v>
      </c>
      <c r="AY75" s="244" t="n">
        <v>-0.0534</v>
      </c>
    </row>
    <row r="76" ht="16.5" customHeight="1">
      <c r="A76" s="196" t="n">
        <v>17</v>
      </c>
      <c r="B76" s="196" t="n">
        <v>92</v>
      </c>
      <c r="C76" s="196" t="n">
        <v>77</v>
      </c>
      <c r="D76" s="196" t="n">
        <v>99</v>
      </c>
      <c r="E76" s="196" t="n">
        <v>63</v>
      </c>
      <c r="F76" s="196" t="n">
        <v>107</v>
      </c>
      <c r="G76" s="196" t="n">
        <v>112</v>
      </c>
      <c r="H76" s="196" t="n">
        <v>91</v>
      </c>
      <c r="I76" s="196" t="n">
        <v>108</v>
      </c>
      <c r="J76" s="196" t="n">
        <v>123</v>
      </c>
      <c r="K76" s="196" t="n">
        <v>109</v>
      </c>
      <c r="L76" s="196" t="n">
        <v>110</v>
      </c>
      <c r="M76" s="196" t="n">
        <v>128</v>
      </c>
      <c r="N76" s="196" t="n">
        <v>209</v>
      </c>
      <c r="O76" s="196" t="n">
        <v>157</v>
      </c>
      <c r="P76" s="252" t="n">
        <v>34</v>
      </c>
      <c r="Q76" s="245" t="n">
        <v>0.2768</v>
      </c>
      <c r="R76" s="196" t="n">
        <v>17</v>
      </c>
      <c r="S76" s="196" t="n">
        <v>1.07</v>
      </c>
      <c r="T76" s="196" t="n">
        <v>1.18</v>
      </c>
      <c r="U76" s="196" t="n">
        <v>1.23</v>
      </c>
      <c r="V76" s="196" t="n">
        <v>1.28</v>
      </c>
      <c r="W76" s="196" t="n">
        <v>1.21</v>
      </c>
      <c r="X76" s="196" t="n">
        <v>1.21</v>
      </c>
      <c r="Y76" s="196" t="n">
        <v>1.21</v>
      </c>
      <c r="Z76" s="196" t="n">
        <v>1.2</v>
      </c>
      <c r="AA76" s="196" t="n">
        <v>1.26</v>
      </c>
      <c r="AB76" s="196" t="n">
        <v>1.17</v>
      </c>
      <c r="AC76" s="196" t="n">
        <v>1.16</v>
      </c>
      <c r="AD76" s="196" t="n">
        <v>1.24</v>
      </c>
      <c r="AE76" s="196" t="n">
        <v>1.2</v>
      </c>
      <c r="AF76" s="196" t="n">
        <v>1.21</v>
      </c>
      <c r="AG76" s="251" t="n">
        <v>-0.05</v>
      </c>
      <c r="AH76" s="244" t="n">
        <v>-0.0392</v>
      </c>
      <c r="AI76" s="196" t="n">
        <v>17</v>
      </c>
      <c r="AJ76" s="196" t="n">
        <v>43</v>
      </c>
      <c r="AK76" s="196" t="n">
        <v>38</v>
      </c>
      <c r="AL76" s="196" t="n">
        <v>52</v>
      </c>
      <c r="AM76" s="196" t="n">
        <v>38</v>
      </c>
      <c r="AN76" s="196" t="n">
        <v>46</v>
      </c>
      <c r="AO76" s="196" t="n">
        <v>37</v>
      </c>
      <c r="AP76" s="196" t="n">
        <v>45</v>
      </c>
      <c r="AQ76" s="196" t="n">
        <v>75</v>
      </c>
      <c r="AR76" s="196" t="n">
        <v>48</v>
      </c>
      <c r="AS76" s="196" t="n">
        <v>54</v>
      </c>
      <c r="AT76" s="196" t="n">
        <v>37</v>
      </c>
      <c r="AU76" s="196" t="n">
        <v>46</v>
      </c>
      <c r="AV76" s="196" t="n">
        <v>51</v>
      </c>
      <c r="AW76" s="196" t="n">
        <v>41</v>
      </c>
      <c r="AX76" s="251" t="n">
        <v>-8</v>
      </c>
      <c r="AY76" s="244" t="n">
        <v>-0.1629</v>
      </c>
    </row>
    <row r="77" ht="16.5" customHeight="1">
      <c r="A77" s="196" t="n">
        <v>18</v>
      </c>
      <c r="B77" s="196" t="n">
        <v>74</v>
      </c>
      <c r="C77" s="196" t="n">
        <v>77</v>
      </c>
      <c r="D77" s="196" t="n">
        <v>113</v>
      </c>
      <c r="E77" s="196" t="n">
        <v>98</v>
      </c>
      <c r="F77" s="196" t="n">
        <v>113</v>
      </c>
      <c r="G77" s="196" t="n">
        <v>100</v>
      </c>
      <c r="H77" s="196" t="n">
        <v>99</v>
      </c>
      <c r="I77" s="196" t="n">
        <v>119</v>
      </c>
      <c r="J77" s="196" t="n">
        <v>132</v>
      </c>
      <c r="K77" s="196" t="n">
        <v>104</v>
      </c>
      <c r="L77" s="196" t="n">
        <v>104</v>
      </c>
      <c r="M77" s="196" t="n">
        <v>111</v>
      </c>
      <c r="N77" s="196" t="n">
        <v>158</v>
      </c>
      <c r="O77" s="196" t="n">
        <v>136</v>
      </c>
      <c r="P77" s="252" t="n">
        <v>4</v>
      </c>
      <c r="Q77" s="245" t="n">
        <v>0.0341</v>
      </c>
      <c r="R77" s="196" t="n">
        <v>18</v>
      </c>
      <c r="S77" s="196" t="n">
        <v>1.14</v>
      </c>
      <c r="T77" s="196" t="n">
        <v>1.22</v>
      </c>
      <c r="U77" s="196" t="n">
        <v>1.33</v>
      </c>
      <c r="V77" s="196" t="n">
        <v>1.22</v>
      </c>
      <c r="W77" s="196" t="n">
        <v>1.26</v>
      </c>
      <c r="X77" s="196" t="n">
        <v>1.24</v>
      </c>
      <c r="Y77" s="196" t="n">
        <v>1.27</v>
      </c>
      <c r="Z77" s="196" t="n">
        <v>1.18</v>
      </c>
      <c r="AA77" s="196" t="n">
        <v>1.26</v>
      </c>
      <c r="AB77" s="196" t="n">
        <v>1.18</v>
      </c>
      <c r="AC77" s="196" t="n">
        <v>1.2</v>
      </c>
      <c r="AD77" s="196" t="n">
        <v>1.14</v>
      </c>
      <c r="AE77" s="196" t="n">
        <v>1.1</v>
      </c>
      <c r="AF77" s="196" t="n">
        <v>1.21</v>
      </c>
      <c r="AG77" s="251" t="n">
        <v>-0.05</v>
      </c>
      <c r="AH77" s="244" t="n">
        <v>-0.0431</v>
      </c>
      <c r="AI77" s="196" t="n">
        <v>18</v>
      </c>
      <c r="AJ77" s="196" t="n">
        <v>38</v>
      </c>
      <c r="AK77" s="196" t="n">
        <v>38</v>
      </c>
      <c r="AL77" s="196" t="n">
        <v>54</v>
      </c>
      <c r="AM77" s="196" t="n">
        <v>38</v>
      </c>
      <c r="AN77" s="196" t="n">
        <v>45</v>
      </c>
      <c r="AO77" s="196" t="n">
        <v>53</v>
      </c>
      <c r="AP77" s="196" t="n">
        <v>50</v>
      </c>
      <c r="AQ77" s="196" t="n">
        <v>53</v>
      </c>
      <c r="AR77" s="196" t="n">
        <v>44</v>
      </c>
      <c r="AS77" s="196" t="n">
        <v>41</v>
      </c>
      <c r="AT77" s="196" t="n">
        <v>43</v>
      </c>
      <c r="AU77" s="196" t="n">
        <v>37</v>
      </c>
      <c r="AV77" s="196" t="n">
        <v>45</v>
      </c>
      <c r="AW77" s="196" t="n">
        <v>40</v>
      </c>
      <c r="AX77" s="251" t="n">
        <v>-5</v>
      </c>
      <c r="AY77" s="244" t="n">
        <v>-0.1056</v>
      </c>
    </row>
    <row r="78" ht="16.5" customHeight="1">
      <c r="A78" s="196" t="n">
        <v>19</v>
      </c>
      <c r="B78" s="196" t="n">
        <v>84</v>
      </c>
      <c r="C78" s="196" t="n">
        <v>80</v>
      </c>
      <c r="D78" s="196" t="n">
        <v>95</v>
      </c>
      <c r="E78" s="196" t="n">
        <v>98</v>
      </c>
      <c r="F78" s="196" t="n">
        <v>96</v>
      </c>
      <c r="G78" s="196" t="n">
        <v>105</v>
      </c>
      <c r="H78" s="196" t="n">
        <v>106</v>
      </c>
      <c r="I78" s="196" t="n">
        <v>141</v>
      </c>
      <c r="J78" s="196" t="n">
        <v>135</v>
      </c>
      <c r="K78" s="196" t="n">
        <v>117</v>
      </c>
      <c r="L78" s="196" t="n">
        <v>121</v>
      </c>
      <c r="M78" s="196" t="n">
        <v>116</v>
      </c>
      <c r="N78" s="196" t="n">
        <v>116</v>
      </c>
      <c r="O78" s="196" t="n">
        <v>134</v>
      </c>
      <c r="P78" s="251" t="n">
        <v>0</v>
      </c>
      <c r="Q78" s="244" t="n">
        <v>-0.0034</v>
      </c>
      <c r="R78" s="196" t="n">
        <v>19</v>
      </c>
      <c r="S78" s="196" t="n">
        <v>1.28</v>
      </c>
      <c r="T78" s="196" t="n">
        <v>1.22</v>
      </c>
      <c r="U78" s="196" t="n">
        <v>1.3</v>
      </c>
      <c r="V78" s="196" t="n">
        <v>1.19</v>
      </c>
      <c r="W78" s="196" t="n">
        <v>1.2</v>
      </c>
      <c r="X78" s="196" t="n">
        <v>1.31</v>
      </c>
      <c r="Y78" s="196" t="n">
        <v>1.25</v>
      </c>
      <c r="Z78" s="196" t="n">
        <v>1.17</v>
      </c>
      <c r="AA78" s="196" t="n">
        <v>1.27</v>
      </c>
      <c r="AB78" s="196" t="n">
        <v>1.16</v>
      </c>
      <c r="AC78" s="196" t="n">
        <v>1.24</v>
      </c>
      <c r="AD78" s="196" t="n">
        <v>1.17</v>
      </c>
      <c r="AE78" s="196" t="n">
        <v>1.2</v>
      </c>
      <c r="AF78" s="196" t="n">
        <v>1.17</v>
      </c>
      <c r="AG78" s="251" t="n">
        <v>-0.11</v>
      </c>
      <c r="AH78" s="244" t="n">
        <v>-0.0826</v>
      </c>
      <c r="AI78" s="196" t="n">
        <v>19</v>
      </c>
      <c r="AJ78" s="196" t="n">
        <v>50</v>
      </c>
      <c r="AK78" s="196" t="n">
        <v>42</v>
      </c>
      <c r="AL78" s="196" t="n">
        <v>39</v>
      </c>
      <c r="AM78" s="196" t="n">
        <v>38</v>
      </c>
      <c r="AN78" s="196" t="n">
        <v>36</v>
      </c>
      <c r="AO78" s="196" t="n">
        <v>56</v>
      </c>
      <c r="AP78" s="196" t="n">
        <v>46</v>
      </c>
      <c r="AQ78" s="196" t="n">
        <v>40</v>
      </c>
      <c r="AR78" s="196" t="n">
        <v>43</v>
      </c>
      <c r="AS78" s="196" t="n">
        <v>45</v>
      </c>
      <c r="AT78" s="196" t="n">
        <v>39</v>
      </c>
      <c r="AU78" s="196" t="n">
        <v>34</v>
      </c>
      <c r="AV78" s="196" t="n">
        <v>43</v>
      </c>
      <c r="AW78" s="196" t="n">
        <v>41</v>
      </c>
      <c r="AX78" s="251" t="n">
        <v>-3</v>
      </c>
      <c r="AY78" s="244" t="n">
        <v>-0.0627</v>
      </c>
    </row>
    <row r="79" ht="16.5" customHeight="1">
      <c r="A79" s="196" t="n">
        <v>20</v>
      </c>
      <c r="B79" s="196" t="n">
        <v>77</v>
      </c>
      <c r="C79" s="196" t="n">
        <v>84</v>
      </c>
      <c r="D79" s="196" t="n">
        <v>96</v>
      </c>
      <c r="E79" s="196" t="n">
        <v>110</v>
      </c>
      <c r="F79" s="196" t="n">
        <v>108</v>
      </c>
      <c r="G79" s="196" t="n">
        <v>102</v>
      </c>
      <c r="H79" s="196" t="n">
        <v>100</v>
      </c>
      <c r="I79" s="196" t="n">
        <v>115</v>
      </c>
      <c r="J79" s="196" t="n">
        <v>135</v>
      </c>
      <c r="K79" s="196" t="n">
        <v>167</v>
      </c>
      <c r="L79" s="196" t="n">
        <v>127</v>
      </c>
      <c r="M79" s="196" t="n">
        <v>128</v>
      </c>
      <c r="N79" s="196" t="n">
        <v>129</v>
      </c>
      <c r="O79" s="196" t="n">
        <v>161</v>
      </c>
      <c r="P79" s="252" t="n">
        <v>26</v>
      </c>
      <c r="Q79" s="245" t="n">
        <v>0.1931</v>
      </c>
      <c r="R79" s="196" t="n">
        <v>20</v>
      </c>
      <c r="S79" s="196" t="n">
        <v>1.19</v>
      </c>
      <c r="T79" s="196" t="n">
        <v>1.22</v>
      </c>
      <c r="U79" s="196" t="n">
        <v>1.28</v>
      </c>
      <c r="V79" s="196" t="n">
        <v>1.24</v>
      </c>
      <c r="W79" s="196" t="n">
        <v>1.15</v>
      </c>
      <c r="X79" s="196" t="n">
        <v>1.27</v>
      </c>
      <c r="Y79" s="196" t="n">
        <v>1.11</v>
      </c>
      <c r="Z79" s="196" t="n">
        <v>1.17</v>
      </c>
      <c r="AA79" s="196" t="n">
        <v>1.31</v>
      </c>
      <c r="AB79" s="196" t="n">
        <v>1.18</v>
      </c>
      <c r="AC79" s="196" t="n">
        <v>1.25</v>
      </c>
      <c r="AD79" s="196" t="n">
        <v>1.18</v>
      </c>
      <c r="AE79" s="196" t="n">
        <v>1.24</v>
      </c>
      <c r="AF79" s="196" t="n">
        <v>1.19</v>
      </c>
      <c r="AG79" s="251" t="n">
        <v>-0.12</v>
      </c>
      <c r="AH79" s="244" t="n">
        <v>-0.0916</v>
      </c>
      <c r="AI79" s="196" t="n">
        <v>20</v>
      </c>
      <c r="AJ79" s="196" t="n">
        <v>57</v>
      </c>
      <c r="AK79" s="196" t="n">
        <v>46</v>
      </c>
      <c r="AL79" s="196" t="n">
        <v>54</v>
      </c>
      <c r="AM79" s="196" t="n">
        <v>39</v>
      </c>
      <c r="AN79" s="196" t="n">
        <v>37</v>
      </c>
      <c r="AO79" s="196" t="n">
        <v>41</v>
      </c>
      <c r="AP79" s="196" t="n">
        <v>31</v>
      </c>
      <c r="AQ79" s="196" t="n">
        <v>39</v>
      </c>
      <c r="AR79" s="196" t="n">
        <v>49</v>
      </c>
      <c r="AS79" s="196" t="n">
        <v>45</v>
      </c>
      <c r="AT79" s="196" t="n">
        <v>51</v>
      </c>
      <c r="AU79" s="196" t="n">
        <v>41</v>
      </c>
      <c r="AV79" s="196" t="n">
        <v>43</v>
      </c>
      <c r="AW79" s="196" t="n">
        <v>44</v>
      </c>
      <c r="AX79" s="251" t="n">
        <v>-5</v>
      </c>
      <c r="AY79" s="244" t="n">
        <v>-0.1041</v>
      </c>
    </row>
    <row r="80" ht="16.5" customHeight="1">
      <c r="A80" s="196" t="n">
        <v>21</v>
      </c>
      <c r="B80" s="196" t="n">
        <v>89</v>
      </c>
      <c r="C80" s="196" t="n">
        <v>91</v>
      </c>
      <c r="D80" s="196" t="n">
        <v>132</v>
      </c>
      <c r="E80" s="196" t="n">
        <v>104</v>
      </c>
      <c r="F80" s="196" t="n">
        <v>109</v>
      </c>
      <c r="G80" s="196" t="n">
        <v>112</v>
      </c>
      <c r="H80" s="196" t="n">
        <v>117</v>
      </c>
      <c r="I80" s="196" t="n">
        <v>140</v>
      </c>
      <c r="J80" s="196" t="n">
        <v>152</v>
      </c>
      <c r="K80" s="196" t="n">
        <v>144</v>
      </c>
      <c r="L80" s="196" t="n">
        <v>139</v>
      </c>
      <c r="M80" s="196" t="n">
        <v>134</v>
      </c>
      <c r="N80" s="196" t="n">
        <v>138</v>
      </c>
      <c r="O80" s="196" t="n">
        <v>161</v>
      </c>
      <c r="P80" s="252" t="n">
        <v>9</v>
      </c>
      <c r="Q80" s="245" t="n">
        <v>0.06</v>
      </c>
      <c r="R80" s="196" t="n">
        <v>21</v>
      </c>
      <c r="S80" s="196" t="n">
        <v>1.15</v>
      </c>
      <c r="T80" s="196" t="n">
        <v>1.23</v>
      </c>
      <c r="U80" s="196" t="n">
        <v>1.29</v>
      </c>
      <c r="V80" s="196" t="n">
        <v>1.28</v>
      </c>
      <c r="W80" s="196" t="n">
        <v>1.25</v>
      </c>
      <c r="X80" s="196" t="n">
        <v>1.23</v>
      </c>
      <c r="Y80" s="196" t="n">
        <v>1.23</v>
      </c>
      <c r="Z80" s="196" t="n">
        <v>1.25</v>
      </c>
      <c r="AA80" s="196" t="n">
        <v>1.31</v>
      </c>
      <c r="AB80" s="196" t="n">
        <v>1.2</v>
      </c>
      <c r="AC80" s="196" t="n">
        <v>1.22</v>
      </c>
      <c r="AD80" s="196" t="n">
        <v>1.26</v>
      </c>
      <c r="AE80" s="196" t="n">
        <v>1.23</v>
      </c>
      <c r="AF80" s="196" t="n">
        <v>1.19</v>
      </c>
      <c r="AG80" s="251" t="n">
        <v>-0.13</v>
      </c>
      <c r="AH80" s="244" t="n">
        <v>-0.0955</v>
      </c>
      <c r="AI80" s="196" t="n">
        <v>21</v>
      </c>
      <c r="AJ80" s="196" t="n">
        <v>54</v>
      </c>
      <c r="AK80" s="196" t="n">
        <v>41</v>
      </c>
      <c r="AL80" s="196" t="n">
        <v>70</v>
      </c>
      <c r="AM80" s="196" t="n">
        <v>45</v>
      </c>
      <c r="AN80" s="196" t="n">
        <v>46</v>
      </c>
      <c r="AO80" s="196" t="n">
        <v>44</v>
      </c>
      <c r="AP80" s="196" t="n">
        <v>44</v>
      </c>
      <c r="AQ80" s="196" t="n">
        <v>51</v>
      </c>
      <c r="AR80" s="196" t="n">
        <v>47</v>
      </c>
      <c r="AS80" s="196" t="n">
        <v>44</v>
      </c>
      <c r="AT80" s="196" t="n">
        <v>46</v>
      </c>
      <c r="AU80" s="196" t="n">
        <v>41</v>
      </c>
      <c r="AV80" s="196" t="n">
        <v>43</v>
      </c>
      <c r="AW80" s="196" t="n">
        <v>43</v>
      </c>
      <c r="AX80" s="251" t="n">
        <v>-4</v>
      </c>
      <c r="AY80" s="244" t="n">
        <v>-0.084</v>
      </c>
    </row>
    <row r="81" ht="16.5" customHeight="1">
      <c r="A81" s="196" t="n">
        <v>22</v>
      </c>
      <c r="B81" s="196" t="n">
        <v>99</v>
      </c>
      <c r="C81" s="196" t="n">
        <v>92</v>
      </c>
      <c r="D81" s="196" t="n">
        <v>201</v>
      </c>
      <c r="E81" s="196" t="n">
        <v>107</v>
      </c>
      <c r="F81" s="196" t="n">
        <v>122</v>
      </c>
      <c r="G81" s="196" t="n">
        <v>131</v>
      </c>
      <c r="H81" s="196" t="n">
        <v>116</v>
      </c>
      <c r="I81" s="196" t="n">
        <v>139</v>
      </c>
      <c r="J81" s="196" t="n">
        <v>168</v>
      </c>
      <c r="K81" s="196" t="n">
        <v>121</v>
      </c>
      <c r="L81" s="196" t="n">
        <v>115</v>
      </c>
      <c r="M81" s="196" t="n">
        <v>103</v>
      </c>
      <c r="N81" s="196" t="n">
        <v>101</v>
      </c>
      <c r="O81" s="196" t="n">
        <v>143</v>
      </c>
      <c r="P81" s="251" t="n">
        <v>-24</v>
      </c>
      <c r="Q81" s="244" t="n">
        <v>-0.1453</v>
      </c>
      <c r="R81" s="196" t="n">
        <v>22</v>
      </c>
      <c r="S81" s="196" t="n">
        <v>1.23</v>
      </c>
      <c r="T81" s="196" t="n">
        <v>1.28</v>
      </c>
      <c r="U81" s="196" t="n">
        <v>1.27</v>
      </c>
      <c r="V81" s="196" t="n">
        <v>1.21</v>
      </c>
      <c r="W81" s="196" t="n">
        <v>1.22</v>
      </c>
      <c r="X81" s="196" t="n">
        <v>1.27</v>
      </c>
      <c r="Y81" s="196" t="n">
        <v>1.24</v>
      </c>
      <c r="Z81" s="196" t="n">
        <v>1.2</v>
      </c>
      <c r="AA81" s="196" t="n">
        <v>1.32</v>
      </c>
      <c r="AB81" s="196" t="n">
        <v>1.23</v>
      </c>
      <c r="AC81" s="196" t="n">
        <v>1.27</v>
      </c>
      <c r="AD81" s="196" t="n">
        <v>1.17</v>
      </c>
      <c r="AE81" s="196" t="n">
        <v>1.26</v>
      </c>
      <c r="AF81" s="196" t="n">
        <v>1.16</v>
      </c>
      <c r="AG81" s="251" t="n">
        <v>-0.16</v>
      </c>
      <c r="AH81" s="244" t="n">
        <v>-0.1218</v>
      </c>
      <c r="AI81" s="196" t="n">
        <v>22</v>
      </c>
      <c r="AJ81" s="196" t="n">
        <v>48</v>
      </c>
      <c r="AK81" s="196" t="n">
        <v>40</v>
      </c>
      <c r="AL81" s="196" t="n">
        <v>76</v>
      </c>
      <c r="AM81" s="196" t="n">
        <v>44</v>
      </c>
      <c r="AN81" s="196" t="n">
        <v>43</v>
      </c>
      <c r="AO81" s="196" t="n">
        <v>46</v>
      </c>
      <c r="AP81" s="196" t="n">
        <v>41</v>
      </c>
      <c r="AQ81" s="196" t="n">
        <v>39</v>
      </c>
      <c r="AR81" s="196" t="n">
        <v>51</v>
      </c>
      <c r="AS81" s="196" t="n">
        <v>50</v>
      </c>
      <c r="AT81" s="196" t="n">
        <v>44</v>
      </c>
      <c r="AU81" s="196" t="n">
        <v>47</v>
      </c>
      <c r="AV81" s="196" t="n">
        <v>57</v>
      </c>
      <c r="AW81" s="196" t="n">
        <v>42</v>
      </c>
      <c r="AX81" s="251" t="n">
        <v>-10</v>
      </c>
      <c r="AY81" s="244" t="n">
        <v>-0.1882</v>
      </c>
    </row>
    <row r="82" ht="16.5" customHeight="1">
      <c r="A82" s="196" t="n">
        <v>23</v>
      </c>
      <c r="B82" s="196" t="n">
        <v>121</v>
      </c>
      <c r="C82" s="196" t="n">
        <v>101</v>
      </c>
      <c r="D82" s="196" t="n">
        <v>219</v>
      </c>
      <c r="E82" s="196" t="n">
        <v>109</v>
      </c>
      <c r="F82" s="196" t="n">
        <v>132</v>
      </c>
      <c r="G82" s="196" t="n">
        <v>140</v>
      </c>
      <c r="H82" s="196" t="n">
        <v>117</v>
      </c>
      <c r="I82" s="196" t="n">
        <v>118</v>
      </c>
      <c r="J82" s="196" t="n">
        <v>172</v>
      </c>
      <c r="K82" s="196" t="n">
        <v>122</v>
      </c>
      <c r="L82" s="196" t="n">
        <v>125</v>
      </c>
      <c r="M82" s="196" t="n">
        <v>129</v>
      </c>
      <c r="N82" s="196" t="n">
        <v>115</v>
      </c>
      <c r="O82" s="196" t="n">
        <v>150</v>
      </c>
      <c r="P82" s="251" t="n">
        <v>-22</v>
      </c>
      <c r="Q82" s="244" t="n">
        <v>-0.1271</v>
      </c>
      <c r="R82" s="196" t="n">
        <v>23</v>
      </c>
      <c r="S82" s="196" t="n">
        <v>1.23</v>
      </c>
      <c r="T82" s="196" t="n">
        <v>1.21</v>
      </c>
      <c r="U82" s="196" t="n">
        <v>1.27</v>
      </c>
      <c r="V82" s="196" t="n">
        <v>1.18</v>
      </c>
      <c r="W82" s="196" t="n">
        <v>1.21</v>
      </c>
      <c r="X82" s="196" t="n">
        <v>1.19</v>
      </c>
      <c r="Y82" s="196" t="n">
        <v>1.18</v>
      </c>
      <c r="Z82" s="196" t="n">
        <v>1.19</v>
      </c>
      <c r="AA82" s="196" t="n">
        <v>1.32</v>
      </c>
      <c r="AB82" s="196" t="n">
        <v>1.22</v>
      </c>
      <c r="AC82" s="196" t="n">
        <v>1.21</v>
      </c>
      <c r="AD82" s="196" t="n">
        <v>1.27</v>
      </c>
      <c r="AE82" s="196" t="n">
        <v>1.25</v>
      </c>
      <c r="AF82" s="196" t="n">
        <v>1.25</v>
      </c>
      <c r="AG82" s="251" t="n">
        <v>-0.07</v>
      </c>
      <c r="AH82" s="244" t="n">
        <v>-0.0537</v>
      </c>
      <c r="AI82" s="196" t="n">
        <v>23</v>
      </c>
      <c r="AJ82" s="196" t="n">
        <v>40</v>
      </c>
      <c r="AK82" s="196" t="n">
        <v>35</v>
      </c>
      <c r="AL82" s="196" t="n">
        <v>68</v>
      </c>
      <c r="AM82" s="196" t="n">
        <v>41</v>
      </c>
      <c r="AN82" s="196" t="n">
        <v>45</v>
      </c>
      <c r="AO82" s="196" t="n">
        <v>43</v>
      </c>
      <c r="AP82" s="196" t="n">
        <v>41</v>
      </c>
      <c r="AQ82" s="196" t="n">
        <v>44</v>
      </c>
      <c r="AR82" s="196" t="n">
        <v>52</v>
      </c>
      <c r="AS82" s="196" t="n">
        <v>38</v>
      </c>
      <c r="AT82" s="196" t="n">
        <v>44</v>
      </c>
      <c r="AU82" s="196" t="n">
        <v>59</v>
      </c>
      <c r="AV82" s="196" t="n">
        <v>50</v>
      </c>
      <c r="AW82" s="196" t="n">
        <v>57</v>
      </c>
      <c r="AX82" s="252" t="n">
        <v>5</v>
      </c>
      <c r="AY82" s="245" t="n">
        <v>0.0878</v>
      </c>
    </row>
  </sheetData>
  <mergeCells count="6">
    <mergeCell ref="A29:P29"/>
    <mergeCell ref="R29:AG29"/>
    <mergeCell ref="AI29:AX29"/>
    <mergeCell ref="A57:Q57"/>
    <mergeCell ref="R57:AH57"/>
    <mergeCell ref="AI57:AY57"/>
  </mergeCells>
  <phoneticPr fontId="1" type="noConversion"/>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120.75" customHeight="1">
      <c r="A1" s="484" t="s">
        <v>688</v>
      </c>
      <c r="B1" s="11"/>
      <c r="C1" s="11"/>
      <c r="D1" s="11"/>
      <c r="E1" s="11"/>
      <c r="F1" s="11"/>
      <c r="G1" s="11"/>
      <c r="H1" s="17"/>
      <c r="I1" s="485" t="s">
        <v>689</v>
      </c>
      <c r="J1" s="11"/>
      <c r="K1" s="11"/>
      <c r="L1" s="11"/>
      <c r="M1" s="11"/>
      <c r="N1" s="11"/>
      <c r="O1" s="11"/>
      <c r="P1" s="17"/>
      <c r="Q1" s="486" t="s">
        <v>690</v>
      </c>
      <c r="R1" s="11"/>
      <c r="S1" s="11"/>
      <c r="T1" s="11"/>
      <c r="U1" s="11"/>
      <c r="V1" s="11"/>
      <c r="W1" s="11"/>
      <c r="X1" s="17"/>
      <c r="Y1" s="487" t="s">
        <v>691</v>
      </c>
      <c r="Z1" s="11"/>
      <c r="AA1" s="11"/>
      <c r="AB1" s="11"/>
      <c r="AC1" s="11"/>
      <c r="AD1" s="11"/>
      <c r="AE1" s="11"/>
      <c r="AF1" s="17"/>
      <c r="AG1" s="17"/>
      <c r="AH1" s="488" t="s">
        <v>692</v>
      </c>
      <c r="AI1" s="11"/>
      <c r="AJ1" s="11"/>
      <c r="AK1" s="11"/>
      <c r="AL1" s="11"/>
      <c r="AM1" s="11"/>
      <c r="AN1" s="11"/>
      <c r="AO1" s="17"/>
      <c r="AP1" s="489" t="s">
        <v>693</v>
      </c>
      <c r="AQ1" s="11"/>
      <c r="AR1" s="11"/>
      <c r="AS1" s="11"/>
      <c r="AT1" s="11"/>
      <c r="AU1" s="11"/>
      <c r="AV1" s="11"/>
    </row>
    <row r="2" ht="78.75" customHeight="1">
      <c r="A2" s="490" t="s">
        <v>694</v>
      </c>
      <c r="B2" s="130" t="s">
        <v>695</v>
      </c>
      <c r="C2" s="491" t="s">
        <v>696</v>
      </c>
      <c r="D2" s="126" t="s">
        <v>447</v>
      </c>
      <c r="E2" s="130" t="s">
        <v>587</v>
      </c>
      <c r="F2" s="130" t="s">
        <v>697</v>
      </c>
      <c r="G2" s="130" t="s">
        <v>698</v>
      </c>
      <c r="H2" s="17"/>
      <c r="I2" s="492" t="s">
        <v>694</v>
      </c>
      <c r="J2" s="130" t="s">
        <v>695</v>
      </c>
      <c r="K2" s="493" t="s">
        <v>696</v>
      </c>
      <c r="L2" s="126" t="s">
        <v>447</v>
      </c>
      <c r="M2" s="130" t="s">
        <v>587</v>
      </c>
      <c r="N2" s="130" t="s">
        <v>697</v>
      </c>
      <c r="O2" s="130" t="s">
        <v>698</v>
      </c>
      <c r="P2" s="17"/>
      <c r="Q2" s="494" t="s">
        <v>694</v>
      </c>
      <c r="R2" s="130" t="s">
        <v>695</v>
      </c>
      <c r="S2" s="495" t="s">
        <v>696</v>
      </c>
      <c r="T2" s="126" t="s">
        <v>447</v>
      </c>
      <c r="U2" s="130" t="s">
        <v>587</v>
      </c>
      <c r="V2" s="130" t="s">
        <v>697</v>
      </c>
      <c r="W2" s="130" t="s">
        <v>698</v>
      </c>
      <c r="X2" s="17"/>
      <c r="Y2" s="496" t="s">
        <v>694</v>
      </c>
      <c r="Z2" s="130" t="s">
        <v>695</v>
      </c>
      <c r="AA2" s="497" t="s">
        <v>696</v>
      </c>
      <c r="AB2" s="126" t="s">
        <v>447</v>
      </c>
      <c r="AC2" s="130" t="s">
        <v>587</v>
      </c>
      <c r="AD2" s="130" t="s">
        <v>697</v>
      </c>
      <c r="AE2" s="130" t="s">
        <v>698</v>
      </c>
      <c r="AF2" s="17"/>
      <c r="AG2" s="17"/>
      <c r="AH2" s="498" t="s">
        <v>694</v>
      </c>
      <c r="AI2" s="130" t="s">
        <v>695</v>
      </c>
      <c r="AJ2" s="499" t="s">
        <v>696</v>
      </c>
      <c r="AK2" s="126" t="s">
        <v>447</v>
      </c>
      <c r="AL2" s="130" t="s">
        <v>587</v>
      </c>
      <c r="AM2" s="130" t="s">
        <v>697</v>
      </c>
      <c r="AN2" s="130" t="s">
        <v>698</v>
      </c>
      <c r="AO2" s="17"/>
      <c r="AP2" s="500" t="s">
        <v>694</v>
      </c>
      <c r="AQ2" s="130" t="s">
        <v>695</v>
      </c>
      <c r="AR2" s="501" t="s">
        <v>696</v>
      </c>
      <c r="AS2" s="126" t="s">
        <v>447</v>
      </c>
      <c r="AT2" s="130" t="s">
        <v>587</v>
      </c>
      <c r="AU2" s="130" t="s">
        <v>697</v>
      </c>
      <c r="AV2" s="130" t="s">
        <v>698</v>
      </c>
    </row>
    <row r="3" ht="16.5" customHeight="1">
      <c r="A3" s="128" t="n">
        <v>10</v>
      </c>
      <c r="B3" s="128" t="n">
        <v>0.83</v>
      </c>
      <c r="C3" s="128" t="n">
        <v>183</v>
      </c>
      <c r="D3" s="128" t="n">
        <v>3973</v>
      </c>
      <c r="E3" s="129" t="n">
        <v>0.0461</v>
      </c>
      <c r="F3" s="129" t="n">
        <v>0.5253</v>
      </c>
      <c r="G3" s="129" t="n">
        <v>0.5253</v>
      </c>
      <c r="H3" s="17"/>
      <c r="I3" s="128" t="n">
        <v>10</v>
      </c>
      <c r="J3" s="128" t="n">
        <v>0.83</v>
      </c>
      <c r="K3" s="128" t="n">
        <v>30</v>
      </c>
      <c r="L3" s="128" t="n">
        <v>1234</v>
      </c>
      <c r="M3" s="129" t="n">
        <v>0.0243</v>
      </c>
      <c r="N3" s="129" t="n">
        <v>0.2481</v>
      </c>
      <c r="O3" s="129" t="n">
        <v>0.2481</v>
      </c>
      <c r="P3" s="17"/>
      <c r="Q3" s="128" t="n">
        <v>10</v>
      </c>
      <c r="R3" s="128" t="n">
        <v>0.83</v>
      </c>
      <c r="S3" s="128" t="n">
        <v>8</v>
      </c>
      <c r="T3" s="128" t="n">
        <v>96</v>
      </c>
      <c r="U3" s="129" t="n">
        <v>0.0833</v>
      </c>
      <c r="V3" s="129" t="n">
        <v>0.0389</v>
      </c>
      <c r="W3" s="129" t="n">
        <v>0.0389</v>
      </c>
      <c r="X3" s="17"/>
      <c r="Y3" s="128" t="n">
        <v>10</v>
      </c>
      <c r="Z3" s="128" t="n">
        <v>0.83</v>
      </c>
      <c r="AA3" s="128" t="n">
        <v>0</v>
      </c>
      <c r="AB3" s="128" t="n">
        <v>6</v>
      </c>
      <c r="AC3" s="129" t="n">
        <v>0</v>
      </c>
      <c r="AD3" s="129" t="n">
        <v>0.0028</v>
      </c>
      <c r="AE3" s="129" t="n">
        <v>0.0028</v>
      </c>
      <c r="AF3" s="17"/>
      <c r="AG3" s="17"/>
      <c r="AH3" s="128" t="n">
        <v>10</v>
      </c>
      <c r="AI3" s="128" t="n">
        <v>0.83</v>
      </c>
      <c r="AJ3" s="128" t="n">
        <v>5</v>
      </c>
      <c r="AK3" s="128" t="n">
        <v>62</v>
      </c>
      <c r="AL3" s="129" t="n">
        <v>0.0806</v>
      </c>
      <c r="AM3" s="129" t="n">
        <v>0.0122</v>
      </c>
      <c r="AN3" s="129" t="n">
        <v>0.0122</v>
      </c>
      <c r="AO3" s="17"/>
      <c r="AP3" s="128" t="n">
        <v>10</v>
      </c>
      <c r="AQ3" s="128" t="n">
        <v>0.83</v>
      </c>
      <c r="AR3" s="128" t="n">
        <v>0</v>
      </c>
      <c r="AS3" s="128" t="n">
        <v>3</v>
      </c>
      <c r="AT3" s="129" t="n">
        <v>0</v>
      </c>
      <c r="AU3" s="129" t="n">
        <v>0.0005</v>
      </c>
      <c r="AV3" s="129" t="n">
        <v>0.0005</v>
      </c>
    </row>
    <row r="4" ht="16.5" customHeight="1">
      <c r="A4" s="128" t="n">
        <v>50</v>
      </c>
      <c r="B4" s="128" t="n">
        <v>4.17</v>
      </c>
      <c r="C4" s="128" t="n">
        <v>170</v>
      </c>
      <c r="D4" s="128" t="n">
        <v>2620</v>
      </c>
      <c r="E4" s="129" t="n">
        <v>0.0649</v>
      </c>
      <c r="F4" s="129" t="n">
        <v>0.3464</v>
      </c>
      <c r="G4" s="129" t="n">
        <v>0.8716</v>
      </c>
      <c r="H4" s="17"/>
      <c r="I4" s="128" t="n">
        <v>50</v>
      </c>
      <c r="J4" s="128" t="n">
        <v>4.17</v>
      </c>
      <c r="K4" s="128" t="n">
        <v>87</v>
      </c>
      <c r="L4" s="128" t="n">
        <v>2535</v>
      </c>
      <c r="M4" s="129" t="n">
        <v>0.0343</v>
      </c>
      <c r="N4" s="129" t="n">
        <v>0.5097</v>
      </c>
      <c r="O4" s="129" t="n">
        <v>0.7577</v>
      </c>
      <c r="P4" s="17"/>
      <c r="Q4" s="128" t="n">
        <v>50</v>
      </c>
      <c r="R4" s="128" t="n">
        <v>4.17</v>
      </c>
      <c r="S4" s="128" t="n">
        <v>52</v>
      </c>
      <c r="T4" s="128" t="n">
        <v>811</v>
      </c>
      <c r="U4" s="129" t="n">
        <v>0.0641</v>
      </c>
      <c r="V4" s="129" t="n">
        <v>0.3282</v>
      </c>
      <c r="W4" s="129" t="n">
        <v>0.3671</v>
      </c>
      <c r="X4" s="17"/>
      <c r="Y4" s="128" t="n">
        <v>50</v>
      </c>
      <c r="Z4" s="128" t="n">
        <v>4.17</v>
      </c>
      <c r="AA4" s="128" t="n">
        <v>16</v>
      </c>
      <c r="AB4" s="128" t="n">
        <v>298</v>
      </c>
      <c r="AC4" s="129" t="n">
        <v>0.0537</v>
      </c>
      <c r="AD4" s="129" t="n">
        <v>0.1394</v>
      </c>
      <c r="AE4" s="129" t="n">
        <v>0.1422</v>
      </c>
      <c r="AF4" s="17"/>
      <c r="AG4" s="17"/>
      <c r="AH4" s="128" t="n">
        <v>50</v>
      </c>
      <c r="AI4" s="128" t="n">
        <v>4.17</v>
      </c>
      <c r="AJ4" s="128" t="n">
        <v>80</v>
      </c>
      <c r="AK4" s="128" t="n">
        <v>922</v>
      </c>
      <c r="AL4" s="129" t="n">
        <v>0.0868</v>
      </c>
      <c r="AM4" s="129" t="n">
        <v>0.1811</v>
      </c>
      <c r="AN4" s="129" t="n">
        <v>0.1933</v>
      </c>
      <c r="AO4" s="17"/>
      <c r="AP4" s="128" t="n">
        <v>50</v>
      </c>
      <c r="AQ4" s="128" t="n">
        <v>4.17</v>
      </c>
      <c r="AR4" s="128" t="n">
        <v>5</v>
      </c>
      <c r="AS4" s="128" t="n">
        <v>129</v>
      </c>
      <c r="AT4" s="129" t="n">
        <v>0.0388</v>
      </c>
      <c r="AU4" s="129" t="n">
        <v>0.0235</v>
      </c>
      <c r="AV4" s="129" t="n">
        <v>0.0241</v>
      </c>
    </row>
    <row r="5" ht="16.5" customHeight="1">
      <c r="A5" s="128" t="n">
        <v>100</v>
      </c>
      <c r="B5" s="128" t="n">
        <v>8.33</v>
      </c>
      <c r="C5" s="128" t="n">
        <v>8</v>
      </c>
      <c r="D5" s="128" t="n">
        <v>234</v>
      </c>
      <c r="E5" s="129" t="n">
        <v>0.0342</v>
      </c>
      <c r="F5" s="129" t="n">
        <v>0.0309</v>
      </c>
      <c r="G5" s="129" t="n">
        <v>0.9026</v>
      </c>
      <c r="H5" s="17"/>
      <c r="I5" s="128" t="n">
        <v>100</v>
      </c>
      <c r="J5" s="128" t="n">
        <v>8.33</v>
      </c>
      <c r="K5" s="128" t="n">
        <v>7</v>
      </c>
      <c r="L5" s="128" t="n">
        <v>254</v>
      </c>
      <c r="M5" s="129" t="n">
        <v>0.0276</v>
      </c>
      <c r="N5" s="129" t="n">
        <v>0.0511</v>
      </c>
      <c r="O5" s="129" t="n">
        <v>0.8088</v>
      </c>
      <c r="P5" s="17"/>
      <c r="Q5" s="128" t="n">
        <v>100</v>
      </c>
      <c r="R5" s="128" t="n">
        <v>8.33</v>
      </c>
      <c r="S5" s="128" t="n">
        <v>31</v>
      </c>
      <c r="T5" s="128" t="n">
        <v>534</v>
      </c>
      <c r="U5" s="129" t="n">
        <v>0.0581</v>
      </c>
      <c r="V5" s="129" t="n">
        <v>0.2161</v>
      </c>
      <c r="W5" s="129" t="n">
        <v>0.5832</v>
      </c>
      <c r="X5" s="17"/>
      <c r="Y5" s="128" t="n">
        <v>100</v>
      </c>
      <c r="Z5" s="128" t="n">
        <v>8.33</v>
      </c>
      <c r="AA5" s="128" t="n">
        <v>51</v>
      </c>
      <c r="AB5" s="128" t="n">
        <v>1090</v>
      </c>
      <c r="AC5" s="129" t="n">
        <v>0.0468</v>
      </c>
      <c r="AD5" s="129" t="n">
        <v>0.5098</v>
      </c>
      <c r="AE5" s="129" t="n">
        <v>0.652</v>
      </c>
      <c r="AF5" s="17"/>
      <c r="AG5" s="17"/>
      <c r="AH5" s="128" t="n">
        <v>100</v>
      </c>
      <c r="AI5" s="128" t="n">
        <v>8.33</v>
      </c>
      <c r="AJ5" s="128" t="n">
        <v>68</v>
      </c>
      <c r="AK5" s="128" t="n">
        <v>1183</v>
      </c>
      <c r="AL5" s="129" t="n">
        <v>0.0575</v>
      </c>
      <c r="AM5" s="129" t="n">
        <v>0.2324</v>
      </c>
      <c r="AN5" s="129" t="n">
        <v>0.4257</v>
      </c>
      <c r="AO5" s="17"/>
      <c r="AP5" s="128" t="n">
        <v>100</v>
      </c>
      <c r="AQ5" s="128" t="n">
        <v>8.33</v>
      </c>
      <c r="AR5" s="128" t="n">
        <v>83</v>
      </c>
      <c r="AS5" s="128" t="n">
        <v>1723</v>
      </c>
      <c r="AT5" s="129" t="n">
        <v>0.0482</v>
      </c>
      <c r="AU5" s="129" t="n">
        <v>0.3142</v>
      </c>
      <c r="AV5" s="129" t="n">
        <v>0.3383</v>
      </c>
    </row>
    <row r="6" ht="16.5" customHeight="1">
      <c r="A6" s="128" t="n">
        <v>150</v>
      </c>
      <c r="B6" s="128" t="n">
        <v>12.5</v>
      </c>
      <c r="C6" s="128" t="n">
        <v>5</v>
      </c>
      <c r="D6" s="128" t="n">
        <v>129</v>
      </c>
      <c r="E6" s="129" t="n">
        <v>0.0388</v>
      </c>
      <c r="F6" s="129" t="n">
        <v>0.0171</v>
      </c>
      <c r="G6" s="129" t="n">
        <v>0.9196</v>
      </c>
      <c r="H6" s="17"/>
      <c r="I6" s="128" t="n">
        <v>150</v>
      </c>
      <c r="J6" s="128" t="n">
        <v>12.5</v>
      </c>
      <c r="K6" s="128" t="n">
        <v>2</v>
      </c>
      <c r="L6" s="128" t="n">
        <v>186</v>
      </c>
      <c r="M6" s="129" t="n">
        <v>0.0108</v>
      </c>
      <c r="N6" s="129" t="n">
        <v>0.0374</v>
      </c>
      <c r="O6" s="129" t="n">
        <v>0.8462</v>
      </c>
      <c r="P6" s="17"/>
      <c r="Q6" s="128" t="n">
        <v>150</v>
      </c>
      <c r="R6" s="128" t="n">
        <v>12.5</v>
      </c>
      <c r="S6" s="128" t="n">
        <v>13</v>
      </c>
      <c r="T6" s="128" t="n">
        <v>253</v>
      </c>
      <c r="U6" s="129" t="n">
        <v>0.0514</v>
      </c>
      <c r="V6" s="129" t="n">
        <v>0.1024</v>
      </c>
      <c r="W6" s="129" t="n">
        <v>0.6856</v>
      </c>
      <c r="X6" s="17"/>
      <c r="Y6" s="128" t="n">
        <v>150</v>
      </c>
      <c r="Z6" s="128" t="n">
        <v>12.5</v>
      </c>
      <c r="AA6" s="128" t="n">
        <v>5</v>
      </c>
      <c r="AB6" s="128" t="n">
        <v>202</v>
      </c>
      <c r="AC6" s="129" t="n">
        <v>0.0248</v>
      </c>
      <c r="AD6" s="129" t="n">
        <v>0.0945</v>
      </c>
      <c r="AE6" s="129" t="n">
        <v>0.7465</v>
      </c>
      <c r="AF6" s="17"/>
      <c r="AG6" s="17"/>
      <c r="AH6" s="128" t="n">
        <v>150</v>
      </c>
      <c r="AI6" s="128" t="n">
        <v>12.5</v>
      </c>
      <c r="AJ6" s="128" t="n">
        <v>48</v>
      </c>
      <c r="AK6" s="128" t="n">
        <v>795</v>
      </c>
      <c r="AL6" s="129" t="n">
        <v>0.0604</v>
      </c>
      <c r="AM6" s="129" t="n">
        <v>0.1562</v>
      </c>
      <c r="AN6" s="129" t="n">
        <v>0.5818</v>
      </c>
      <c r="AO6" s="17"/>
      <c r="AP6" s="128" t="n">
        <v>150</v>
      </c>
      <c r="AQ6" s="128" t="n">
        <v>12.5</v>
      </c>
      <c r="AR6" s="128" t="n">
        <v>138</v>
      </c>
      <c r="AS6" s="128" t="n">
        <v>2012</v>
      </c>
      <c r="AT6" s="129" t="n">
        <v>0.0686</v>
      </c>
      <c r="AU6" s="129" t="n">
        <v>0.3669</v>
      </c>
      <c r="AV6" s="129" t="n">
        <v>0.7051</v>
      </c>
    </row>
    <row r="7" ht="16.5" customHeight="1">
      <c r="A7" s="128" t="n">
        <v>200</v>
      </c>
      <c r="B7" s="128" t="n">
        <v>16.67</v>
      </c>
      <c r="C7" s="128" t="n">
        <v>1</v>
      </c>
      <c r="D7" s="128" t="n">
        <v>97</v>
      </c>
      <c r="E7" s="129" t="n">
        <v>0.0103</v>
      </c>
      <c r="F7" s="129" t="n">
        <v>0.0128</v>
      </c>
      <c r="G7" s="129" t="n">
        <v>0.9324</v>
      </c>
      <c r="H7" s="17"/>
      <c r="I7" s="128" t="n">
        <v>200</v>
      </c>
      <c r="J7" s="128" t="n">
        <v>16.67</v>
      </c>
      <c r="K7" s="128" t="n">
        <v>3</v>
      </c>
      <c r="L7" s="128" t="n">
        <v>142</v>
      </c>
      <c r="M7" s="129" t="n">
        <v>0.0211</v>
      </c>
      <c r="N7" s="129" t="n">
        <v>0.0285</v>
      </c>
      <c r="O7" s="129" t="n">
        <v>0.8747</v>
      </c>
      <c r="P7" s="17"/>
      <c r="Q7" s="128" t="n">
        <v>200</v>
      </c>
      <c r="R7" s="128" t="n">
        <v>16.67</v>
      </c>
      <c r="S7" s="128" t="n">
        <v>8</v>
      </c>
      <c r="T7" s="128" t="n">
        <v>164</v>
      </c>
      <c r="U7" s="129" t="n">
        <v>0.0488</v>
      </c>
      <c r="V7" s="129" t="n">
        <v>0.0664</v>
      </c>
      <c r="W7" s="129" t="n">
        <v>0.7519</v>
      </c>
      <c r="X7" s="17"/>
      <c r="Y7" s="128" t="n">
        <v>200</v>
      </c>
      <c r="Z7" s="128" t="n">
        <v>16.67</v>
      </c>
      <c r="AA7" s="128" t="n">
        <v>4</v>
      </c>
      <c r="AB7" s="128" t="n">
        <v>116</v>
      </c>
      <c r="AC7" s="129" t="n">
        <v>0.0345</v>
      </c>
      <c r="AD7" s="129" t="n">
        <v>0.0543</v>
      </c>
      <c r="AE7" s="129" t="n">
        <v>0.8007</v>
      </c>
      <c r="AF7" s="17"/>
      <c r="AG7" s="17"/>
      <c r="AH7" s="128" t="n">
        <v>200</v>
      </c>
      <c r="AI7" s="128" t="n">
        <v>16.67</v>
      </c>
      <c r="AJ7" s="128" t="n">
        <v>41</v>
      </c>
      <c r="AK7" s="128" t="n">
        <v>582</v>
      </c>
      <c r="AL7" s="129" t="n">
        <v>0.0704</v>
      </c>
      <c r="AM7" s="129" t="n">
        <v>0.1143</v>
      </c>
      <c r="AN7" s="129" t="n">
        <v>0.6961</v>
      </c>
      <c r="AO7" s="17"/>
      <c r="AP7" s="128" t="n">
        <v>200</v>
      </c>
      <c r="AQ7" s="128" t="n">
        <v>16.67</v>
      </c>
      <c r="AR7" s="128" t="n">
        <v>22</v>
      </c>
      <c r="AS7" s="128" t="n">
        <v>533</v>
      </c>
      <c r="AT7" s="129" t="n">
        <v>0.0413</v>
      </c>
      <c r="AU7" s="129" t="n">
        <v>0.0972</v>
      </c>
      <c r="AV7" s="129" t="n">
        <v>0.8023</v>
      </c>
    </row>
    <row r="8" ht="16.5" customHeight="1">
      <c r="A8" s="128" t="n">
        <v>250</v>
      </c>
      <c r="B8" s="128" t="n">
        <v>20.83</v>
      </c>
      <c r="C8" s="128" t="n">
        <v>0</v>
      </c>
      <c r="D8" s="128" t="n">
        <v>69</v>
      </c>
      <c r="E8" s="129" t="n">
        <v>0</v>
      </c>
      <c r="F8" s="129" t="n">
        <v>0.0091</v>
      </c>
      <c r="G8" s="129" t="n">
        <v>0.9416</v>
      </c>
      <c r="H8" s="17"/>
      <c r="I8" s="128" t="n">
        <v>250</v>
      </c>
      <c r="J8" s="128" t="n">
        <v>20.83</v>
      </c>
      <c r="K8" s="128" t="n">
        <v>1</v>
      </c>
      <c r="L8" s="128" t="n">
        <v>96</v>
      </c>
      <c r="M8" s="129" t="n">
        <v>0.0104</v>
      </c>
      <c r="N8" s="129" t="n">
        <v>0.0193</v>
      </c>
      <c r="O8" s="129" t="n">
        <v>0.894</v>
      </c>
      <c r="P8" s="17"/>
      <c r="Q8" s="128" t="n">
        <v>250</v>
      </c>
      <c r="R8" s="128" t="n">
        <v>20.83</v>
      </c>
      <c r="S8" s="128" t="n">
        <v>7</v>
      </c>
      <c r="T8" s="128" t="n">
        <v>126</v>
      </c>
      <c r="U8" s="129" t="n">
        <v>0.0556</v>
      </c>
      <c r="V8" s="129" t="n">
        <v>0.051</v>
      </c>
      <c r="W8" s="129" t="n">
        <v>0.8029</v>
      </c>
      <c r="X8" s="17"/>
      <c r="Y8" s="128" t="n">
        <v>250</v>
      </c>
      <c r="Z8" s="128" t="n">
        <v>20.83</v>
      </c>
      <c r="AA8" s="128" t="n">
        <v>3</v>
      </c>
      <c r="AB8" s="128" t="n">
        <v>95</v>
      </c>
      <c r="AC8" s="129" t="n">
        <v>0.0316</v>
      </c>
      <c r="AD8" s="129" t="n">
        <v>0.0444</v>
      </c>
      <c r="AE8" s="129" t="n">
        <v>0.8452</v>
      </c>
      <c r="AF8" s="17"/>
      <c r="AG8" s="17"/>
      <c r="AH8" s="128" t="n">
        <v>250</v>
      </c>
      <c r="AI8" s="128" t="n">
        <v>20.83</v>
      </c>
      <c r="AJ8" s="128" t="n">
        <v>28</v>
      </c>
      <c r="AK8" s="128" t="n">
        <v>382</v>
      </c>
      <c r="AL8" s="129" t="n">
        <v>0.0733</v>
      </c>
      <c r="AM8" s="129" t="n">
        <v>0.075</v>
      </c>
      <c r="AN8" s="129" t="n">
        <v>0.7712</v>
      </c>
      <c r="AO8" s="17"/>
      <c r="AP8" s="128" t="n">
        <v>250</v>
      </c>
      <c r="AQ8" s="128" t="n">
        <v>20.83</v>
      </c>
      <c r="AR8" s="128" t="n">
        <v>17</v>
      </c>
      <c r="AS8" s="128" t="n">
        <v>320</v>
      </c>
      <c r="AT8" s="129" t="n">
        <v>0.0531</v>
      </c>
      <c r="AU8" s="129" t="n">
        <v>0.0584</v>
      </c>
      <c r="AV8" s="129" t="n">
        <v>0.8607</v>
      </c>
    </row>
    <row r="9" ht="16.5" customHeight="1">
      <c r="A9" s="128" t="n">
        <v>300</v>
      </c>
      <c r="B9" s="128" t="n">
        <v>25</v>
      </c>
      <c r="C9" s="128" t="n">
        <v>0</v>
      </c>
      <c r="D9" s="128" t="n">
        <v>46</v>
      </c>
      <c r="E9" s="129" t="n">
        <v>0</v>
      </c>
      <c r="F9" s="129" t="n">
        <v>0.0061</v>
      </c>
      <c r="G9" s="129" t="n">
        <v>0.9476</v>
      </c>
      <c r="H9" s="17"/>
      <c r="I9" s="128" t="n">
        <v>300</v>
      </c>
      <c r="J9" s="128" t="n">
        <v>25</v>
      </c>
      <c r="K9" s="128" t="n">
        <v>1</v>
      </c>
      <c r="L9" s="128" t="n">
        <v>56</v>
      </c>
      <c r="M9" s="129" t="n">
        <v>0.0179</v>
      </c>
      <c r="N9" s="129" t="n">
        <v>0.0113</v>
      </c>
      <c r="O9" s="129" t="n">
        <v>0.9053</v>
      </c>
      <c r="P9" s="17"/>
      <c r="Q9" s="128" t="n">
        <v>300</v>
      </c>
      <c r="R9" s="128" t="n">
        <v>25</v>
      </c>
      <c r="S9" s="128" t="n">
        <v>2</v>
      </c>
      <c r="T9" s="128" t="n">
        <v>95</v>
      </c>
      <c r="U9" s="129" t="n">
        <v>0.0211</v>
      </c>
      <c r="V9" s="129" t="n">
        <v>0.0384</v>
      </c>
      <c r="W9" s="129" t="n">
        <v>0.8414</v>
      </c>
      <c r="X9" s="17"/>
      <c r="Y9" s="128" t="n">
        <v>300</v>
      </c>
      <c r="Z9" s="128" t="n">
        <v>25</v>
      </c>
      <c r="AA9" s="128" t="n">
        <v>1</v>
      </c>
      <c r="AB9" s="128" t="n">
        <v>42</v>
      </c>
      <c r="AC9" s="129" t="n">
        <v>0.0238</v>
      </c>
      <c r="AD9" s="129" t="n">
        <v>0.0196</v>
      </c>
      <c r="AE9" s="129" t="n">
        <v>0.8648</v>
      </c>
      <c r="AF9" s="17"/>
      <c r="AG9" s="17"/>
      <c r="AH9" s="128" t="n">
        <v>300</v>
      </c>
      <c r="AI9" s="128" t="n">
        <v>25</v>
      </c>
      <c r="AJ9" s="128" t="n">
        <v>18</v>
      </c>
      <c r="AK9" s="128" t="n">
        <v>268</v>
      </c>
      <c r="AL9" s="129" t="n">
        <v>0.0672</v>
      </c>
      <c r="AM9" s="129" t="n">
        <v>0.0526</v>
      </c>
      <c r="AN9" s="129" t="n">
        <v>0.8238</v>
      </c>
      <c r="AO9" s="17"/>
      <c r="AP9" s="128" t="n">
        <v>300</v>
      </c>
      <c r="AQ9" s="128" t="n">
        <v>25</v>
      </c>
      <c r="AR9" s="128" t="n">
        <v>12</v>
      </c>
      <c r="AS9" s="128" t="n">
        <v>214</v>
      </c>
      <c r="AT9" s="129" t="n">
        <v>0.0561</v>
      </c>
      <c r="AU9" s="129" t="n">
        <v>0.039</v>
      </c>
      <c r="AV9" s="129" t="n">
        <v>0.8997</v>
      </c>
    </row>
    <row r="10" ht="16.5" customHeight="1">
      <c r="A10" s="128" t="n">
        <v>350</v>
      </c>
      <c r="B10" s="128" t="n">
        <v>29.17</v>
      </c>
      <c r="C10" s="128" t="n">
        <v>0</v>
      </c>
      <c r="D10" s="128" t="n">
        <v>40</v>
      </c>
      <c r="E10" s="129" t="n">
        <v>0</v>
      </c>
      <c r="F10" s="129" t="n">
        <v>0.0053</v>
      </c>
      <c r="G10" s="129" t="n">
        <v>0.9529</v>
      </c>
      <c r="H10" s="17"/>
      <c r="I10" s="128" t="n">
        <v>350</v>
      </c>
      <c r="J10" s="128" t="n">
        <v>29.17</v>
      </c>
      <c r="K10" s="128" t="n">
        <v>0</v>
      </c>
      <c r="L10" s="128" t="n">
        <v>53</v>
      </c>
      <c r="M10" s="129" t="n">
        <v>0</v>
      </c>
      <c r="N10" s="129" t="n">
        <v>0.0107</v>
      </c>
      <c r="O10" s="129" t="n">
        <v>0.916</v>
      </c>
      <c r="P10" s="17"/>
      <c r="Q10" s="128" t="n">
        <v>350</v>
      </c>
      <c r="R10" s="128" t="n">
        <v>29.17</v>
      </c>
      <c r="S10" s="128" t="n">
        <v>2</v>
      </c>
      <c r="T10" s="128" t="n">
        <v>70</v>
      </c>
      <c r="U10" s="129" t="n">
        <v>0.0286</v>
      </c>
      <c r="V10" s="129" t="n">
        <v>0.0283</v>
      </c>
      <c r="W10" s="129" t="n">
        <v>0.8697</v>
      </c>
      <c r="X10" s="17"/>
      <c r="Y10" s="128" t="n">
        <v>350</v>
      </c>
      <c r="Z10" s="128" t="n">
        <v>29.17</v>
      </c>
      <c r="AA10" s="128" t="n">
        <v>2</v>
      </c>
      <c r="AB10" s="128" t="n">
        <v>49</v>
      </c>
      <c r="AC10" s="129" t="n">
        <v>0.0408</v>
      </c>
      <c r="AD10" s="129" t="n">
        <v>0.0229</v>
      </c>
      <c r="AE10" s="129" t="n">
        <v>0.8877</v>
      </c>
      <c r="AF10" s="17"/>
      <c r="AG10" s="17"/>
      <c r="AH10" s="128" t="n">
        <v>350</v>
      </c>
      <c r="AI10" s="128" t="n">
        <v>29.17</v>
      </c>
      <c r="AJ10" s="128" t="n">
        <v>24</v>
      </c>
      <c r="AK10" s="128" t="n">
        <v>202</v>
      </c>
      <c r="AL10" s="129" t="n">
        <v>0.1188</v>
      </c>
      <c r="AM10" s="129" t="n">
        <v>0.0397</v>
      </c>
      <c r="AN10" s="129" t="n">
        <v>0.8635</v>
      </c>
      <c r="AO10" s="17"/>
      <c r="AP10" s="128" t="n">
        <v>350</v>
      </c>
      <c r="AQ10" s="128" t="n">
        <v>29.17</v>
      </c>
      <c r="AR10" s="128" t="n">
        <v>2</v>
      </c>
      <c r="AS10" s="128" t="n">
        <v>124</v>
      </c>
      <c r="AT10" s="129" t="n">
        <v>0.0161</v>
      </c>
      <c r="AU10" s="129" t="n">
        <v>0.0226</v>
      </c>
      <c r="AV10" s="129" t="n">
        <v>0.9223</v>
      </c>
    </row>
    <row r="11" ht="16.5" customHeight="1">
      <c r="A11" s="128" t="n">
        <v>400</v>
      </c>
      <c r="B11" s="128" t="n">
        <v>33.33</v>
      </c>
      <c r="C11" s="128" t="n">
        <v>0</v>
      </c>
      <c r="D11" s="128" t="n">
        <v>41</v>
      </c>
      <c r="E11" s="129" t="n">
        <v>0</v>
      </c>
      <c r="F11" s="129" t="n">
        <v>0.0054</v>
      </c>
      <c r="G11" s="129" t="n">
        <v>0.9584</v>
      </c>
      <c r="H11" s="17"/>
      <c r="I11" s="128" t="n">
        <v>400</v>
      </c>
      <c r="J11" s="128" t="n">
        <v>33.33</v>
      </c>
      <c r="K11" s="128" t="n">
        <v>0</v>
      </c>
      <c r="L11" s="128" t="n">
        <v>47</v>
      </c>
      <c r="M11" s="129" t="n">
        <v>0</v>
      </c>
      <c r="N11" s="129" t="n">
        <v>0.0094</v>
      </c>
      <c r="O11" s="129" t="n">
        <v>0.9254</v>
      </c>
      <c r="P11" s="17"/>
      <c r="Q11" s="128" t="n">
        <v>400</v>
      </c>
      <c r="R11" s="128" t="n">
        <v>33.33</v>
      </c>
      <c r="S11" s="128" t="n">
        <v>0</v>
      </c>
      <c r="T11" s="128" t="n">
        <v>59</v>
      </c>
      <c r="U11" s="129" t="n">
        <v>0</v>
      </c>
      <c r="V11" s="129" t="n">
        <v>0.0239</v>
      </c>
      <c r="W11" s="129" t="n">
        <v>0.8936</v>
      </c>
      <c r="X11" s="17"/>
      <c r="Y11" s="128" t="n">
        <v>400</v>
      </c>
      <c r="Z11" s="128" t="n">
        <v>33.33</v>
      </c>
      <c r="AA11" s="128" t="n">
        <v>1</v>
      </c>
      <c r="AB11" s="128" t="n">
        <v>41</v>
      </c>
      <c r="AC11" s="129" t="n">
        <v>0.0244</v>
      </c>
      <c r="AD11" s="129" t="n">
        <v>0.0192</v>
      </c>
      <c r="AE11" s="129" t="n">
        <v>0.9069</v>
      </c>
      <c r="AF11" s="17"/>
      <c r="AG11" s="17"/>
      <c r="AH11" s="128" t="n">
        <v>400</v>
      </c>
      <c r="AI11" s="128" t="n">
        <v>33.33</v>
      </c>
      <c r="AJ11" s="128" t="n">
        <v>14</v>
      </c>
      <c r="AK11" s="128" t="n">
        <v>141</v>
      </c>
      <c r="AL11" s="129" t="n">
        <v>0.0993</v>
      </c>
      <c r="AM11" s="129" t="n">
        <v>0.0277</v>
      </c>
      <c r="AN11" s="129" t="n">
        <v>0.8912</v>
      </c>
      <c r="AO11" s="17"/>
      <c r="AP11" s="128" t="n">
        <v>400</v>
      </c>
      <c r="AQ11" s="128" t="n">
        <v>33.33</v>
      </c>
      <c r="AR11" s="128" t="n">
        <v>4</v>
      </c>
      <c r="AS11" s="128" t="n">
        <v>90</v>
      </c>
      <c r="AT11" s="129" t="n">
        <v>0.0444</v>
      </c>
      <c r="AU11" s="129" t="n">
        <v>0.0164</v>
      </c>
      <c r="AV11" s="129" t="n">
        <v>0.9387</v>
      </c>
    </row>
    <row r="12" ht="16.5" customHeight="1">
      <c r="A12" s="128" t="n">
        <v>450</v>
      </c>
      <c r="B12" s="128" t="n">
        <v>37.5</v>
      </c>
      <c r="C12" s="128" t="n">
        <v>0</v>
      </c>
      <c r="D12" s="128" t="n">
        <v>30</v>
      </c>
      <c r="E12" s="129" t="n">
        <v>0</v>
      </c>
      <c r="F12" s="129" t="n">
        <v>0.004</v>
      </c>
      <c r="G12" s="129" t="n">
        <v>0.9623</v>
      </c>
      <c r="H12" s="17"/>
      <c r="I12" s="128" t="n">
        <v>450</v>
      </c>
      <c r="J12" s="128" t="n">
        <v>37.5</v>
      </c>
      <c r="K12" s="128" t="n">
        <v>0</v>
      </c>
      <c r="L12" s="128" t="n">
        <v>39</v>
      </c>
      <c r="M12" s="129" t="n">
        <v>0</v>
      </c>
      <c r="N12" s="129" t="n">
        <v>0.0078</v>
      </c>
      <c r="O12" s="129" t="n">
        <v>0.9333</v>
      </c>
      <c r="P12" s="17"/>
      <c r="Q12" s="128" t="n">
        <v>450</v>
      </c>
      <c r="R12" s="128" t="n">
        <v>37.5</v>
      </c>
      <c r="S12" s="128" t="n">
        <v>0</v>
      </c>
      <c r="T12" s="128" t="n">
        <v>31</v>
      </c>
      <c r="U12" s="129" t="n">
        <v>0</v>
      </c>
      <c r="V12" s="129" t="n">
        <v>0.0125</v>
      </c>
      <c r="W12" s="129" t="n">
        <v>0.9061</v>
      </c>
      <c r="X12" s="17"/>
      <c r="Y12" s="128" t="n">
        <v>450</v>
      </c>
      <c r="Z12" s="128" t="n">
        <v>37.5</v>
      </c>
      <c r="AA12" s="128" t="n">
        <v>1</v>
      </c>
      <c r="AB12" s="128" t="n">
        <v>31</v>
      </c>
      <c r="AC12" s="129" t="n">
        <v>0.0323</v>
      </c>
      <c r="AD12" s="129" t="n">
        <v>0.0145</v>
      </c>
      <c r="AE12" s="129" t="n">
        <v>0.9214</v>
      </c>
      <c r="AF12" s="17"/>
      <c r="AG12" s="17"/>
      <c r="AH12" s="128" t="n">
        <v>450</v>
      </c>
      <c r="AI12" s="128" t="n">
        <v>37.5</v>
      </c>
      <c r="AJ12" s="128" t="n">
        <v>1</v>
      </c>
      <c r="AK12" s="128" t="n">
        <v>100</v>
      </c>
      <c r="AL12" s="129" t="n">
        <v>0.01</v>
      </c>
      <c r="AM12" s="129" t="n">
        <v>0.0196</v>
      </c>
      <c r="AN12" s="129" t="n">
        <v>0.9108</v>
      </c>
      <c r="AO12" s="17"/>
      <c r="AP12" s="128" t="n">
        <v>450</v>
      </c>
      <c r="AQ12" s="128" t="n">
        <v>37.5</v>
      </c>
      <c r="AR12" s="128" t="n">
        <v>3</v>
      </c>
      <c r="AS12" s="128" t="n">
        <v>65</v>
      </c>
      <c r="AT12" s="129" t="n">
        <v>0.0462</v>
      </c>
      <c r="AU12" s="129" t="n">
        <v>0.0119</v>
      </c>
      <c r="AV12" s="129" t="n">
        <v>0.9506</v>
      </c>
    </row>
    <row r="13" ht="16.5" customHeight="1">
      <c r="A13" s="128" t="n">
        <v>500</v>
      </c>
      <c r="B13" s="128" t="n">
        <v>41.67</v>
      </c>
      <c r="C13" s="128" t="n">
        <v>0</v>
      </c>
      <c r="D13" s="128" t="n">
        <v>18</v>
      </c>
      <c r="E13" s="129" t="n">
        <v>0</v>
      </c>
      <c r="F13" s="129" t="n">
        <v>0.0024</v>
      </c>
      <c r="G13" s="129" t="n">
        <v>0.9647</v>
      </c>
      <c r="H13" s="17"/>
      <c r="I13" s="128" t="n">
        <v>500</v>
      </c>
      <c r="J13" s="128" t="n">
        <v>41.67</v>
      </c>
      <c r="K13" s="128" t="n">
        <v>0</v>
      </c>
      <c r="L13" s="128" t="n">
        <v>32</v>
      </c>
      <c r="M13" s="129" t="n">
        <v>0</v>
      </c>
      <c r="N13" s="129" t="n">
        <v>0.0064</v>
      </c>
      <c r="O13" s="129" t="n">
        <v>0.9397</v>
      </c>
      <c r="P13" s="17"/>
      <c r="Q13" s="128" t="n">
        <v>500</v>
      </c>
      <c r="R13" s="128" t="n">
        <v>41.67</v>
      </c>
      <c r="S13" s="128" t="n">
        <v>1</v>
      </c>
      <c r="T13" s="128" t="n">
        <v>28</v>
      </c>
      <c r="U13" s="129" t="n">
        <v>0.0357</v>
      </c>
      <c r="V13" s="129" t="n">
        <v>0.0113</v>
      </c>
      <c r="W13" s="129" t="n">
        <v>0.9174</v>
      </c>
      <c r="X13" s="17"/>
      <c r="Y13" s="128" t="n">
        <v>500</v>
      </c>
      <c r="Z13" s="128" t="n">
        <v>41.67</v>
      </c>
      <c r="AA13" s="128" t="n">
        <v>0</v>
      </c>
      <c r="AB13" s="128" t="n">
        <v>17</v>
      </c>
      <c r="AC13" s="129" t="n">
        <v>0</v>
      </c>
      <c r="AD13" s="129" t="n">
        <v>0.008</v>
      </c>
      <c r="AE13" s="129" t="n">
        <v>0.9294</v>
      </c>
      <c r="AF13" s="17"/>
      <c r="AG13" s="17"/>
      <c r="AH13" s="128" t="n">
        <v>500</v>
      </c>
      <c r="AI13" s="128" t="n">
        <v>41.67</v>
      </c>
      <c r="AJ13" s="128" t="n">
        <v>8</v>
      </c>
      <c r="AK13" s="128" t="n">
        <v>77</v>
      </c>
      <c r="AL13" s="129" t="n">
        <v>0.1039</v>
      </c>
      <c r="AM13" s="129" t="n">
        <v>0.0151</v>
      </c>
      <c r="AN13" s="129" t="n">
        <v>0.9259</v>
      </c>
      <c r="AO13" s="17"/>
      <c r="AP13" s="128" t="n">
        <v>500</v>
      </c>
      <c r="AQ13" s="128" t="n">
        <v>41.67</v>
      </c>
      <c r="AR13" s="128" t="n">
        <v>2</v>
      </c>
      <c r="AS13" s="128" t="n">
        <v>60</v>
      </c>
      <c r="AT13" s="129" t="n">
        <v>0.0333</v>
      </c>
      <c r="AU13" s="129" t="n">
        <v>0.0109</v>
      </c>
      <c r="AV13" s="129" t="n">
        <v>0.9615</v>
      </c>
    </row>
    <row r="14" ht="16.5" customHeight="1">
      <c r="A14" s="128" t="n">
        <v>550</v>
      </c>
      <c r="B14" s="128" t="n">
        <v>45.83</v>
      </c>
      <c r="C14" s="128" t="n">
        <v>1</v>
      </c>
      <c r="D14" s="128" t="n">
        <v>20</v>
      </c>
      <c r="E14" s="129" t="n">
        <v>0.05</v>
      </c>
      <c r="F14" s="129" t="n">
        <v>0.0026</v>
      </c>
      <c r="G14" s="129" t="n">
        <v>0.9673</v>
      </c>
      <c r="H14" s="17"/>
      <c r="I14" s="128" t="n">
        <v>550</v>
      </c>
      <c r="J14" s="128" t="n">
        <v>45.83</v>
      </c>
      <c r="K14" s="128" t="n">
        <v>0</v>
      </c>
      <c r="L14" s="128" t="n">
        <v>26</v>
      </c>
      <c r="M14" s="129" t="n">
        <v>0</v>
      </c>
      <c r="N14" s="129" t="n">
        <v>0.0052</v>
      </c>
      <c r="O14" s="129" t="n">
        <v>0.9449</v>
      </c>
      <c r="P14" s="17"/>
      <c r="Q14" s="128" t="n">
        <v>550</v>
      </c>
      <c r="R14" s="128" t="n">
        <v>45.83</v>
      </c>
      <c r="S14" s="128" t="n">
        <v>0</v>
      </c>
      <c r="T14" s="128" t="n">
        <v>17</v>
      </c>
      <c r="U14" s="129" t="n">
        <v>0</v>
      </c>
      <c r="V14" s="129" t="n">
        <v>0.0069</v>
      </c>
      <c r="W14" s="129" t="n">
        <v>0.9243</v>
      </c>
      <c r="X14" s="17"/>
      <c r="Y14" s="128" t="n">
        <v>550</v>
      </c>
      <c r="Z14" s="128" t="n">
        <v>45.83</v>
      </c>
      <c r="AA14" s="128" t="n">
        <v>0</v>
      </c>
      <c r="AB14" s="128" t="n">
        <v>17</v>
      </c>
      <c r="AC14" s="129" t="n">
        <v>0</v>
      </c>
      <c r="AD14" s="129" t="n">
        <v>0.008</v>
      </c>
      <c r="AE14" s="129" t="n">
        <v>0.9373</v>
      </c>
      <c r="AF14" s="17"/>
      <c r="AG14" s="17"/>
      <c r="AH14" s="128" t="n">
        <v>550</v>
      </c>
      <c r="AI14" s="128" t="n">
        <v>45.83</v>
      </c>
      <c r="AJ14" s="128" t="n">
        <v>2</v>
      </c>
      <c r="AK14" s="128" t="n">
        <v>73</v>
      </c>
      <c r="AL14" s="129" t="n">
        <v>0.0274</v>
      </c>
      <c r="AM14" s="129" t="n">
        <v>0.0143</v>
      </c>
      <c r="AN14" s="129" t="n">
        <v>0.9403</v>
      </c>
      <c r="AO14" s="17"/>
      <c r="AP14" s="128" t="n">
        <v>550</v>
      </c>
      <c r="AQ14" s="128" t="n">
        <v>45.83</v>
      </c>
      <c r="AR14" s="128" t="n">
        <v>3</v>
      </c>
      <c r="AS14" s="128" t="n">
        <v>46</v>
      </c>
      <c r="AT14" s="129" t="n">
        <v>0.0652</v>
      </c>
      <c r="AU14" s="129" t="n">
        <v>0.0084</v>
      </c>
      <c r="AV14" s="129" t="n">
        <v>0.9699</v>
      </c>
    </row>
    <row r="15" ht="16.5" customHeight="1">
      <c r="A15" s="128" t="n">
        <v>600</v>
      </c>
      <c r="B15" s="128" t="n">
        <v>50</v>
      </c>
      <c r="C15" s="128" t="n">
        <v>0</v>
      </c>
      <c r="D15" s="128" t="n">
        <v>23</v>
      </c>
      <c r="E15" s="129" t="n">
        <v>0</v>
      </c>
      <c r="F15" s="129" t="n">
        <v>0.003</v>
      </c>
      <c r="G15" s="129" t="n">
        <v>0.9704</v>
      </c>
      <c r="H15" s="17"/>
      <c r="I15" s="128" t="n">
        <v>600</v>
      </c>
      <c r="J15" s="128" t="n">
        <v>50</v>
      </c>
      <c r="K15" s="128" t="n">
        <v>0</v>
      </c>
      <c r="L15" s="128" t="n">
        <v>24</v>
      </c>
      <c r="M15" s="129" t="n">
        <v>0</v>
      </c>
      <c r="N15" s="129" t="n">
        <v>0.0048</v>
      </c>
      <c r="O15" s="129" t="n">
        <v>0.9497</v>
      </c>
      <c r="P15" s="17"/>
      <c r="Q15" s="128" t="n">
        <v>600</v>
      </c>
      <c r="R15" s="128" t="n">
        <v>50</v>
      </c>
      <c r="S15" s="128" t="n">
        <v>0</v>
      </c>
      <c r="T15" s="128" t="n">
        <v>17</v>
      </c>
      <c r="U15" s="129" t="n">
        <v>0</v>
      </c>
      <c r="V15" s="129" t="n">
        <v>0.0069</v>
      </c>
      <c r="W15" s="129" t="n">
        <v>0.9312</v>
      </c>
      <c r="X15" s="17"/>
      <c r="Y15" s="128" t="n">
        <v>600</v>
      </c>
      <c r="Z15" s="128" t="n">
        <v>50</v>
      </c>
      <c r="AA15" s="128" t="n">
        <v>0</v>
      </c>
      <c r="AB15" s="128" t="n">
        <v>7</v>
      </c>
      <c r="AC15" s="129" t="n">
        <v>0</v>
      </c>
      <c r="AD15" s="129" t="n">
        <v>0.0033</v>
      </c>
      <c r="AE15" s="129" t="n">
        <v>0.9406</v>
      </c>
      <c r="AF15" s="17"/>
      <c r="AG15" s="17"/>
      <c r="AH15" s="128" t="n">
        <v>600</v>
      </c>
      <c r="AI15" s="128" t="n">
        <v>50</v>
      </c>
      <c r="AJ15" s="128" t="n">
        <v>2</v>
      </c>
      <c r="AK15" s="128" t="n">
        <v>46</v>
      </c>
      <c r="AL15" s="129" t="n">
        <v>0.0435</v>
      </c>
      <c r="AM15" s="129" t="n">
        <v>0.009</v>
      </c>
      <c r="AN15" s="129" t="n">
        <v>0.9493</v>
      </c>
      <c r="AO15" s="17"/>
      <c r="AP15" s="128" t="n">
        <v>600</v>
      </c>
      <c r="AQ15" s="128" t="n">
        <v>50</v>
      </c>
      <c r="AR15" s="128" t="n">
        <v>2</v>
      </c>
      <c r="AS15" s="128" t="n">
        <v>28</v>
      </c>
      <c r="AT15" s="129" t="n">
        <v>0.0714</v>
      </c>
      <c r="AU15" s="129" t="n">
        <v>0.0051</v>
      </c>
      <c r="AV15" s="129" t="n">
        <v>0.975</v>
      </c>
    </row>
    <row r="16" ht="16.5" customHeight="1">
      <c r="A16" s="128" t="n">
        <v>650</v>
      </c>
      <c r="B16" s="128" t="n">
        <v>54.17</v>
      </c>
      <c r="C16" s="128" t="n">
        <v>0</v>
      </c>
      <c r="D16" s="128" t="n">
        <v>13</v>
      </c>
      <c r="E16" s="129" t="n">
        <v>0</v>
      </c>
      <c r="F16" s="129" t="n">
        <v>0.0017</v>
      </c>
      <c r="G16" s="129" t="n">
        <v>0.9721</v>
      </c>
      <c r="H16" s="17"/>
      <c r="I16" s="128" t="n">
        <v>650</v>
      </c>
      <c r="J16" s="128" t="n">
        <v>54.17</v>
      </c>
      <c r="K16" s="128" t="n">
        <v>0</v>
      </c>
      <c r="L16" s="128" t="n">
        <v>23</v>
      </c>
      <c r="M16" s="129" t="n">
        <v>0</v>
      </c>
      <c r="N16" s="129" t="n">
        <v>0.0046</v>
      </c>
      <c r="O16" s="129" t="n">
        <v>0.9544</v>
      </c>
      <c r="P16" s="17"/>
      <c r="Q16" s="128" t="n">
        <v>650</v>
      </c>
      <c r="R16" s="128" t="n">
        <v>54.17</v>
      </c>
      <c r="S16" s="128" t="n">
        <v>0</v>
      </c>
      <c r="T16" s="128" t="n">
        <v>14</v>
      </c>
      <c r="U16" s="129" t="n">
        <v>0</v>
      </c>
      <c r="V16" s="129" t="n">
        <v>0.0057</v>
      </c>
      <c r="W16" s="129" t="n">
        <v>0.9369</v>
      </c>
      <c r="X16" s="17"/>
      <c r="Y16" s="128" t="n">
        <v>650</v>
      </c>
      <c r="Z16" s="128" t="n">
        <v>54.17</v>
      </c>
      <c r="AA16" s="128" t="n">
        <v>0</v>
      </c>
      <c r="AB16" s="128" t="n">
        <v>10</v>
      </c>
      <c r="AC16" s="129" t="n">
        <v>0</v>
      </c>
      <c r="AD16" s="129" t="n">
        <v>0.0047</v>
      </c>
      <c r="AE16" s="129" t="n">
        <v>0.9453</v>
      </c>
      <c r="AF16" s="17"/>
      <c r="AG16" s="17"/>
      <c r="AH16" s="128" t="n">
        <v>650</v>
      </c>
      <c r="AI16" s="128" t="n">
        <v>54.17</v>
      </c>
      <c r="AJ16" s="128" t="n">
        <v>3</v>
      </c>
      <c r="AK16" s="128" t="n">
        <v>42</v>
      </c>
      <c r="AL16" s="129" t="n">
        <v>0.0714</v>
      </c>
      <c r="AM16" s="129" t="n">
        <v>0.0082</v>
      </c>
      <c r="AN16" s="129" t="n">
        <v>0.9576</v>
      </c>
      <c r="AO16" s="17"/>
      <c r="AP16" s="128" t="n">
        <v>650</v>
      </c>
      <c r="AQ16" s="128" t="n">
        <v>54.17</v>
      </c>
      <c r="AR16" s="128" t="n">
        <v>1</v>
      </c>
      <c r="AS16" s="128" t="n">
        <v>31</v>
      </c>
      <c r="AT16" s="129" t="n">
        <v>0.0323</v>
      </c>
      <c r="AU16" s="129" t="n">
        <v>0.0057</v>
      </c>
      <c r="AV16" s="129" t="n">
        <v>0.9807</v>
      </c>
    </row>
    <row r="17" ht="16.5" customHeight="1">
      <c r="A17" s="128" t="n">
        <v>700</v>
      </c>
      <c r="B17" s="128" t="n">
        <v>58.33</v>
      </c>
      <c r="C17" s="128" t="n">
        <v>1</v>
      </c>
      <c r="D17" s="128" t="n">
        <v>19</v>
      </c>
      <c r="E17" s="129" t="n">
        <v>0.0526</v>
      </c>
      <c r="F17" s="129" t="n">
        <v>0.0025</v>
      </c>
      <c r="G17" s="129" t="n">
        <v>0.9746</v>
      </c>
      <c r="H17" s="17"/>
      <c r="I17" s="128" t="n">
        <v>700</v>
      </c>
      <c r="J17" s="128" t="n">
        <v>58.33</v>
      </c>
      <c r="K17" s="128" t="n">
        <v>0</v>
      </c>
      <c r="L17" s="128" t="n">
        <v>16</v>
      </c>
      <c r="M17" s="129" t="n">
        <v>0</v>
      </c>
      <c r="N17" s="129" t="n">
        <v>0.0032</v>
      </c>
      <c r="O17" s="129" t="n">
        <v>0.9576</v>
      </c>
      <c r="P17" s="17"/>
      <c r="Q17" s="128" t="n">
        <v>700</v>
      </c>
      <c r="R17" s="128" t="n">
        <v>58.33</v>
      </c>
      <c r="S17" s="128" t="n">
        <v>0</v>
      </c>
      <c r="T17" s="128" t="n">
        <v>12</v>
      </c>
      <c r="U17" s="129" t="n">
        <v>0</v>
      </c>
      <c r="V17" s="129" t="n">
        <v>0.0049</v>
      </c>
      <c r="W17" s="129" t="n">
        <v>0.9417</v>
      </c>
      <c r="X17" s="17"/>
      <c r="Y17" s="128" t="n">
        <v>700</v>
      </c>
      <c r="Z17" s="128" t="n">
        <v>58.33</v>
      </c>
      <c r="AA17" s="128" t="n">
        <v>0</v>
      </c>
      <c r="AB17" s="128" t="n">
        <v>4</v>
      </c>
      <c r="AC17" s="129" t="n">
        <v>0</v>
      </c>
      <c r="AD17" s="129" t="n">
        <v>0.0019</v>
      </c>
      <c r="AE17" s="129" t="n">
        <v>0.9471</v>
      </c>
      <c r="AF17" s="17"/>
      <c r="AG17" s="17"/>
      <c r="AH17" s="128" t="n">
        <v>700</v>
      </c>
      <c r="AI17" s="128" t="n">
        <v>58.33</v>
      </c>
      <c r="AJ17" s="128" t="n">
        <v>0</v>
      </c>
      <c r="AK17" s="128" t="n">
        <v>24</v>
      </c>
      <c r="AL17" s="129" t="n">
        <v>0</v>
      </c>
      <c r="AM17" s="129" t="n">
        <v>0.0047</v>
      </c>
      <c r="AN17" s="129" t="n">
        <v>0.9623</v>
      </c>
      <c r="AO17" s="17"/>
      <c r="AP17" s="128" t="n">
        <v>700</v>
      </c>
      <c r="AQ17" s="128" t="n">
        <v>58.33</v>
      </c>
      <c r="AR17" s="128" t="n">
        <v>5</v>
      </c>
      <c r="AS17" s="128" t="n">
        <v>30</v>
      </c>
      <c r="AT17" s="129" t="n">
        <v>0.1667</v>
      </c>
      <c r="AU17" s="129" t="n">
        <v>0.0055</v>
      </c>
      <c r="AV17" s="129" t="n">
        <v>0.9861</v>
      </c>
    </row>
    <row r="18" ht="16.5" customHeight="1">
      <c r="A18" s="128" t="n">
        <v>750</v>
      </c>
      <c r="B18" s="128" t="n">
        <v>62.5</v>
      </c>
      <c r="C18" s="128" t="n">
        <v>0</v>
      </c>
      <c r="D18" s="128" t="n">
        <v>11</v>
      </c>
      <c r="E18" s="129" t="n">
        <v>0</v>
      </c>
      <c r="F18" s="129" t="n">
        <v>0.0015</v>
      </c>
      <c r="G18" s="129" t="n">
        <v>0.9761</v>
      </c>
      <c r="H18" s="17"/>
      <c r="I18" s="128" t="n">
        <v>750</v>
      </c>
      <c r="J18" s="128" t="n">
        <v>62.5</v>
      </c>
      <c r="K18" s="128" t="n">
        <v>0</v>
      </c>
      <c r="L18" s="128" t="n">
        <v>13</v>
      </c>
      <c r="M18" s="129" t="n">
        <v>0</v>
      </c>
      <c r="N18" s="129" t="n">
        <v>0.0026</v>
      </c>
      <c r="O18" s="129" t="n">
        <v>0.9602</v>
      </c>
      <c r="P18" s="17"/>
      <c r="Q18" s="128" t="n">
        <v>750</v>
      </c>
      <c r="R18" s="128" t="n">
        <v>62.5</v>
      </c>
      <c r="S18" s="128" t="n">
        <v>0</v>
      </c>
      <c r="T18" s="128" t="n">
        <v>5</v>
      </c>
      <c r="U18" s="129" t="n">
        <v>0</v>
      </c>
      <c r="V18" s="129" t="n">
        <v>0.002</v>
      </c>
      <c r="W18" s="129" t="n">
        <v>0.9437</v>
      </c>
      <c r="X18" s="17"/>
      <c r="Y18" s="128" t="n">
        <v>750</v>
      </c>
      <c r="Z18" s="128" t="n">
        <v>62.5</v>
      </c>
      <c r="AA18" s="128" t="n">
        <v>0</v>
      </c>
      <c r="AB18" s="128" t="n">
        <v>9</v>
      </c>
      <c r="AC18" s="129" t="n">
        <v>0</v>
      </c>
      <c r="AD18" s="129" t="n">
        <v>0.0042</v>
      </c>
      <c r="AE18" s="129" t="n">
        <v>0.9514</v>
      </c>
      <c r="AF18" s="17"/>
      <c r="AG18" s="17"/>
      <c r="AH18" s="128" t="n">
        <v>750</v>
      </c>
      <c r="AI18" s="128" t="n">
        <v>62.5</v>
      </c>
      <c r="AJ18" s="128" t="n">
        <v>1</v>
      </c>
      <c r="AK18" s="128" t="n">
        <v>28</v>
      </c>
      <c r="AL18" s="129" t="n">
        <v>0.0357</v>
      </c>
      <c r="AM18" s="129" t="n">
        <v>0.0055</v>
      </c>
      <c r="AN18" s="129" t="n">
        <v>0.9678</v>
      </c>
      <c r="AO18" s="17"/>
      <c r="AP18" s="128" t="n">
        <v>750</v>
      </c>
      <c r="AQ18" s="128" t="n">
        <v>62.5</v>
      </c>
      <c r="AR18" s="128" t="n">
        <v>0</v>
      </c>
      <c r="AS18" s="128" t="n">
        <v>11</v>
      </c>
      <c r="AT18" s="129" t="n">
        <v>0</v>
      </c>
      <c r="AU18" s="129" t="n">
        <v>0.002</v>
      </c>
      <c r="AV18" s="129" t="n">
        <v>0.9881</v>
      </c>
    </row>
    <row r="19" ht="16.5" customHeight="1">
      <c r="A19" s="128" t="n">
        <v>800</v>
      </c>
      <c r="B19" s="128" t="n">
        <v>66.67</v>
      </c>
      <c r="C19" s="128" t="n">
        <v>0</v>
      </c>
      <c r="D19" s="128" t="n">
        <v>17</v>
      </c>
      <c r="E19" s="129" t="n">
        <v>0</v>
      </c>
      <c r="F19" s="129" t="n">
        <v>0.0022</v>
      </c>
      <c r="G19" s="129" t="n">
        <v>0.9783</v>
      </c>
      <c r="H19" s="17"/>
      <c r="I19" s="128" t="n">
        <v>800</v>
      </c>
      <c r="J19" s="128" t="n">
        <v>66.67</v>
      </c>
      <c r="K19" s="128" t="n">
        <v>0</v>
      </c>
      <c r="L19" s="128" t="n">
        <v>12</v>
      </c>
      <c r="M19" s="129" t="n">
        <v>0</v>
      </c>
      <c r="N19" s="129" t="n">
        <v>0.0024</v>
      </c>
      <c r="O19" s="129" t="n">
        <v>0.9626</v>
      </c>
      <c r="P19" s="17"/>
      <c r="Q19" s="128" t="n">
        <v>800</v>
      </c>
      <c r="R19" s="128" t="n">
        <v>66.67</v>
      </c>
      <c r="S19" s="128" t="n">
        <v>0</v>
      </c>
      <c r="T19" s="128" t="n">
        <v>9</v>
      </c>
      <c r="U19" s="129" t="n">
        <v>0</v>
      </c>
      <c r="V19" s="129" t="n">
        <v>0.0036</v>
      </c>
      <c r="W19" s="129" t="n">
        <v>0.9474</v>
      </c>
      <c r="X19" s="17"/>
      <c r="Y19" s="128" t="n">
        <v>800</v>
      </c>
      <c r="Z19" s="128" t="n">
        <v>66.67</v>
      </c>
      <c r="AA19" s="128" t="n">
        <v>0</v>
      </c>
      <c r="AB19" s="128" t="n">
        <v>10</v>
      </c>
      <c r="AC19" s="129" t="n">
        <v>0</v>
      </c>
      <c r="AD19" s="129" t="n">
        <v>0.0047</v>
      </c>
      <c r="AE19" s="129" t="n">
        <v>0.956</v>
      </c>
      <c r="AF19" s="17"/>
      <c r="AG19" s="17"/>
      <c r="AH19" s="128" t="n">
        <v>800</v>
      </c>
      <c r="AI19" s="128" t="n">
        <v>66.67</v>
      </c>
      <c r="AJ19" s="128" t="n">
        <v>1</v>
      </c>
      <c r="AK19" s="128" t="n">
        <v>21</v>
      </c>
      <c r="AL19" s="129" t="n">
        <v>0.0476</v>
      </c>
      <c r="AM19" s="129" t="n">
        <v>0.0041</v>
      </c>
      <c r="AN19" s="129" t="n">
        <v>0.9719</v>
      </c>
      <c r="AO19" s="17"/>
      <c r="AP19" s="128" t="n">
        <v>800</v>
      </c>
      <c r="AQ19" s="128" t="n">
        <v>66.67</v>
      </c>
      <c r="AR19" s="128" t="n">
        <v>0</v>
      </c>
      <c r="AS19" s="128" t="n">
        <v>8</v>
      </c>
      <c r="AT19" s="129" t="n">
        <v>0</v>
      </c>
      <c r="AU19" s="129" t="n">
        <v>0.0015</v>
      </c>
      <c r="AV19" s="129" t="n">
        <v>0.9896</v>
      </c>
    </row>
    <row r="20" ht="16.5" customHeight="1">
      <c r="A20" s="128" t="n">
        <v>850</v>
      </c>
      <c r="B20" s="128" t="n">
        <v>70.83</v>
      </c>
      <c r="C20" s="128" t="n">
        <v>0</v>
      </c>
      <c r="D20" s="128" t="n">
        <v>15</v>
      </c>
      <c r="E20" s="129" t="n">
        <v>0</v>
      </c>
      <c r="F20" s="129" t="n">
        <v>0.002</v>
      </c>
      <c r="G20" s="129" t="n">
        <v>0.9803</v>
      </c>
      <c r="H20" s="17"/>
      <c r="I20" s="128" t="n">
        <v>850</v>
      </c>
      <c r="J20" s="128" t="n">
        <v>70.83</v>
      </c>
      <c r="K20" s="128" t="n">
        <v>1</v>
      </c>
      <c r="L20" s="128" t="n">
        <v>14</v>
      </c>
      <c r="M20" s="129" t="n">
        <v>0.0714</v>
      </c>
      <c r="N20" s="129" t="n">
        <v>0.0028</v>
      </c>
      <c r="O20" s="129" t="n">
        <v>0.9654</v>
      </c>
      <c r="P20" s="17"/>
      <c r="Q20" s="128" t="n">
        <v>850</v>
      </c>
      <c r="R20" s="128" t="n">
        <v>70.83</v>
      </c>
      <c r="S20" s="128" t="n">
        <v>0</v>
      </c>
      <c r="T20" s="128" t="n">
        <v>4</v>
      </c>
      <c r="U20" s="129" t="n">
        <v>0</v>
      </c>
      <c r="V20" s="129" t="n">
        <v>0.0016</v>
      </c>
      <c r="W20" s="129" t="n">
        <v>0.949</v>
      </c>
      <c r="X20" s="17"/>
      <c r="Y20" s="128" t="n">
        <v>850</v>
      </c>
      <c r="Z20" s="128" t="n">
        <v>70.83</v>
      </c>
      <c r="AA20" s="128" t="n">
        <v>0</v>
      </c>
      <c r="AB20" s="128" t="n">
        <v>5</v>
      </c>
      <c r="AC20" s="129" t="n">
        <v>0</v>
      </c>
      <c r="AD20" s="129" t="n">
        <v>0.0023</v>
      </c>
      <c r="AE20" s="129" t="n">
        <v>0.9584</v>
      </c>
      <c r="AF20" s="17"/>
      <c r="AG20" s="17"/>
      <c r="AH20" s="128" t="n">
        <v>850</v>
      </c>
      <c r="AI20" s="128" t="n">
        <v>70.83</v>
      </c>
      <c r="AJ20" s="128" t="n">
        <v>0</v>
      </c>
      <c r="AK20" s="128" t="n">
        <v>31</v>
      </c>
      <c r="AL20" s="129" t="n">
        <v>0</v>
      </c>
      <c r="AM20" s="129" t="n">
        <v>0.0061</v>
      </c>
      <c r="AN20" s="129" t="n">
        <v>0.978</v>
      </c>
      <c r="AO20" s="17"/>
      <c r="AP20" s="128" t="n">
        <v>850</v>
      </c>
      <c r="AQ20" s="128" t="n">
        <v>70.83</v>
      </c>
      <c r="AR20" s="128" t="n">
        <v>2</v>
      </c>
      <c r="AS20" s="128" t="n">
        <v>7</v>
      </c>
      <c r="AT20" s="129" t="n">
        <v>0.2857</v>
      </c>
      <c r="AU20" s="129" t="n">
        <v>0.0013</v>
      </c>
      <c r="AV20" s="129" t="n">
        <v>0.9909</v>
      </c>
    </row>
    <row r="21" ht="16.5" customHeight="1">
      <c r="A21" s="128" t="n">
        <v>900</v>
      </c>
      <c r="B21" s="128" t="n">
        <v>75</v>
      </c>
      <c r="C21" s="128" t="n">
        <v>0</v>
      </c>
      <c r="D21" s="128" t="n">
        <v>10</v>
      </c>
      <c r="E21" s="129" t="n">
        <v>0</v>
      </c>
      <c r="F21" s="129" t="n">
        <v>0.0013</v>
      </c>
      <c r="G21" s="129" t="n">
        <v>0.9816</v>
      </c>
      <c r="H21" s="17"/>
      <c r="I21" s="128" t="n">
        <v>900</v>
      </c>
      <c r="J21" s="128" t="n">
        <v>75</v>
      </c>
      <c r="K21" s="128" t="n">
        <v>0</v>
      </c>
      <c r="L21" s="128" t="n">
        <v>9</v>
      </c>
      <c r="M21" s="129" t="n">
        <v>0</v>
      </c>
      <c r="N21" s="129" t="n">
        <v>0.0018</v>
      </c>
      <c r="O21" s="129" t="n">
        <v>0.9672</v>
      </c>
      <c r="P21" s="17"/>
      <c r="Q21" s="128" t="n">
        <v>900</v>
      </c>
      <c r="R21" s="128" t="n">
        <v>75</v>
      </c>
      <c r="S21" s="128" t="n">
        <v>0</v>
      </c>
      <c r="T21" s="128" t="n">
        <v>3</v>
      </c>
      <c r="U21" s="129" t="n">
        <v>0</v>
      </c>
      <c r="V21" s="129" t="n">
        <v>0.0012</v>
      </c>
      <c r="W21" s="129" t="n">
        <v>0.9502</v>
      </c>
      <c r="X21" s="17"/>
      <c r="Y21" s="128" t="n">
        <v>900</v>
      </c>
      <c r="Z21" s="128" t="n">
        <v>75</v>
      </c>
      <c r="AA21" s="128" t="n">
        <v>0</v>
      </c>
      <c r="AB21" s="128" t="n">
        <v>6</v>
      </c>
      <c r="AC21" s="129" t="n">
        <v>0</v>
      </c>
      <c r="AD21" s="129" t="n">
        <v>0.0028</v>
      </c>
      <c r="AE21" s="129" t="n">
        <v>0.9612</v>
      </c>
      <c r="AF21" s="17"/>
      <c r="AG21" s="17"/>
      <c r="AH21" s="128" t="n">
        <v>900</v>
      </c>
      <c r="AI21" s="128" t="n">
        <v>75</v>
      </c>
      <c r="AJ21" s="128" t="n">
        <v>0</v>
      </c>
      <c r="AK21" s="128" t="n">
        <v>21</v>
      </c>
      <c r="AL21" s="129" t="n">
        <v>0</v>
      </c>
      <c r="AM21" s="129" t="n">
        <v>0.0041</v>
      </c>
      <c r="AN21" s="129" t="n">
        <v>0.9821</v>
      </c>
      <c r="AO21" s="17"/>
      <c r="AP21" s="128" t="n">
        <v>900</v>
      </c>
      <c r="AQ21" s="128" t="n">
        <v>75</v>
      </c>
      <c r="AR21" s="128" t="n">
        <v>0</v>
      </c>
      <c r="AS21" s="128" t="n">
        <v>9</v>
      </c>
      <c r="AT21" s="129" t="n">
        <v>0</v>
      </c>
      <c r="AU21" s="129" t="n">
        <v>0.0016</v>
      </c>
      <c r="AV21" s="129" t="n">
        <v>0.9925</v>
      </c>
    </row>
    <row r="22" ht="16.5" customHeight="1">
      <c r="A22" s="128" t="n">
        <v>950</v>
      </c>
      <c r="B22" s="128" t="n">
        <v>79.17</v>
      </c>
      <c r="C22" s="128" t="n">
        <v>0</v>
      </c>
      <c r="D22" s="128" t="n">
        <v>9</v>
      </c>
      <c r="E22" s="129" t="n">
        <v>0</v>
      </c>
      <c r="F22" s="129" t="n">
        <v>0.0012</v>
      </c>
      <c r="G22" s="129" t="n">
        <v>0.9828</v>
      </c>
      <c r="H22" s="17"/>
      <c r="I22" s="128" t="n">
        <v>950</v>
      </c>
      <c r="J22" s="128" t="n">
        <v>79.17</v>
      </c>
      <c r="K22" s="128" t="n">
        <v>0</v>
      </c>
      <c r="L22" s="128" t="n">
        <v>15</v>
      </c>
      <c r="M22" s="129" t="n">
        <v>0</v>
      </c>
      <c r="N22" s="129" t="n">
        <v>0.003</v>
      </c>
      <c r="O22" s="129" t="n">
        <v>0.9702</v>
      </c>
      <c r="P22" s="17"/>
      <c r="Q22" s="128" t="n">
        <v>950</v>
      </c>
      <c r="R22" s="128" t="n">
        <v>79.17</v>
      </c>
      <c r="S22" s="128" t="n">
        <v>0</v>
      </c>
      <c r="T22" s="128" t="n">
        <v>7</v>
      </c>
      <c r="U22" s="129" t="n">
        <v>0</v>
      </c>
      <c r="V22" s="129" t="n">
        <v>0.0028</v>
      </c>
      <c r="W22" s="129" t="n">
        <v>0.9531</v>
      </c>
      <c r="X22" s="17"/>
      <c r="Y22" s="128" t="n">
        <v>950</v>
      </c>
      <c r="Z22" s="128" t="n">
        <v>79.17</v>
      </c>
      <c r="AA22" s="128" t="n">
        <v>0</v>
      </c>
      <c r="AB22" s="128" t="n">
        <v>5</v>
      </c>
      <c r="AC22" s="129" t="n">
        <v>0</v>
      </c>
      <c r="AD22" s="129" t="n">
        <v>0.0023</v>
      </c>
      <c r="AE22" s="129" t="n">
        <v>0.9635</v>
      </c>
      <c r="AF22" s="17"/>
      <c r="AG22" s="17"/>
      <c r="AH22" s="128" t="n">
        <v>950</v>
      </c>
      <c r="AI22" s="128" t="n">
        <v>79.17</v>
      </c>
      <c r="AJ22" s="128" t="n">
        <v>2</v>
      </c>
      <c r="AK22" s="128" t="n">
        <v>10</v>
      </c>
      <c r="AL22" s="129" t="n">
        <v>0.2</v>
      </c>
      <c r="AM22" s="129" t="n">
        <v>0.002</v>
      </c>
      <c r="AN22" s="129" t="n">
        <v>0.9841</v>
      </c>
      <c r="AO22" s="17"/>
      <c r="AP22" s="128" t="n">
        <v>950</v>
      </c>
      <c r="AQ22" s="128" t="n">
        <v>79.17</v>
      </c>
      <c r="AR22" s="128" t="n">
        <v>0</v>
      </c>
      <c r="AS22" s="128" t="n">
        <v>3</v>
      </c>
      <c r="AT22" s="129" t="n">
        <v>0</v>
      </c>
      <c r="AU22" s="129" t="n">
        <v>0.0005</v>
      </c>
      <c r="AV22" s="129" t="n">
        <v>0.9931</v>
      </c>
    </row>
    <row r="23" ht="16.5" customHeight="1">
      <c r="A23" s="128" t="n">
        <v>1000</v>
      </c>
      <c r="B23" s="128" t="n">
        <v>83.33</v>
      </c>
      <c r="C23" s="128" t="n">
        <v>0</v>
      </c>
      <c r="D23" s="128" t="n">
        <v>5</v>
      </c>
      <c r="E23" s="129" t="n">
        <v>0</v>
      </c>
      <c r="F23" s="129" t="n">
        <v>0.0007</v>
      </c>
      <c r="G23" s="129" t="n">
        <v>0.9835</v>
      </c>
      <c r="H23" s="17"/>
      <c r="I23" s="128" t="n">
        <v>1000</v>
      </c>
      <c r="J23" s="128" t="n">
        <v>83.33</v>
      </c>
      <c r="K23" s="128" t="n">
        <v>0</v>
      </c>
      <c r="L23" s="128" t="n">
        <v>12</v>
      </c>
      <c r="M23" s="129" t="n">
        <v>0</v>
      </c>
      <c r="N23" s="129" t="n">
        <v>0.0024</v>
      </c>
      <c r="O23" s="129" t="n">
        <v>0.9727</v>
      </c>
      <c r="P23" s="17"/>
      <c r="Q23" s="128" t="n">
        <v>1000</v>
      </c>
      <c r="R23" s="128" t="n">
        <v>83.33</v>
      </c>
      <c r="S23" s="128" t="n">
        <v>0</v>
      </c>
      <c r="T23" s="128" t="n">
        <v>9</v>
      </c>
      <c r="U23" s="129" t="n">
        <v>0</v>
      </c>
      <c r="V23" s="129" t="n">
        <v>0.0036</v>
      </c>
      <c r="W23" s="129" t="n">
        <v>0.9567</v>
      </c>
      <c r="X23" s="17"/>
      <c r="Y23" s="128" t="n">
        <v>1000</v>
      </c>
      <c r="Z23" s="128" t="n">
        <v>83.33</v>
      </c>
      <c r="AA23" s="128" t="n">
        <v>0</v>
      </c>
      <c r="AB23" s="128" t="n">
        <v>3</v>
      </c>
      <c r="AC23" s="129" t="n">
        <v>0</v>
      </c>
      <c r="AD23" s="129" t="n">
        <v>0.0014</v>
      </c>
      <c r="AE23" s="129" t="n">
        <v>0.9649</v>
      </c>
      <c r="AF23" s="17"/>
      <c r="AG23" s="17"/>
      <c r="AH23" s="128" t="n">
        <v>1000</v>
      </c>
      <c r="AI23" s="128" t="n">
        <v>83.33</v>
      </c>
      <c r="AJ23" s="128" t="n">
        <v>2</v>
      </c>
      <c r="AK23" s="128" t="n">
        <v>13</v>
      </c>
      <c r="AL23" s="129" t="n">
        <v>0.1538</v>
      </c>
      <c r="AM23" s="129" t="n">
        <v>0.0026</v>
      </c>
      <c r="AN23" s="129" t="n">
        <v>0.9866</v>
      </c>
      <c r="AO23" s="17"/>
      <c r="AP23" s="128" t="n">
        <v>1000</v>
      </c>
      <c r="AQ23" s="128" t="n">
        <v>83.33</v>
      </c>
      <c r="AR23" s="128" t="n">
        <v>0</v>
      </c>
      <c r="AS23" s="128" t="n">
        <v>3</v>
      </c>
      <c r="AT23" s="129" t="n">
        <v>0</v>
      </c>
      <c r="AU23" s="129" t="n">
        <v>0.0005</v>
      </c>
      <c r="AV23" s="129" t="n">
        <v>0.9936</v>
      </c>
    </row>
    <row r="24" ht="16.5" customHeight="1">
      <c r="A24" s="128" t="n">
        <v>1001</v>
      </c>
      <c r="B24" s="128" t="s">
        <v>699</v>
      </c>
      <c r="C24" s="128" t="n">
        <v>0</v>
      </c>
      <c r="D24" s="128" t="n">
        <v>125</v>
      </c>
      <c r="E24" s="129" t="n">
        <v>0</v>
      </c>
      <c r="F24" s="129" t="n">
        <v>0.0165</v>
      </c>
      <c r="G24" s="129" t="n">
        <v>1</v>
      </c>
      <c r="H24" s="17"/>
      <c r="I24" s="128" t="n">
        <v>1001</v>
      </c>
      <c r="J24" s="128" t="s">
        <v>699</v>
      </c>
      <c r="K24" s="128" t="n">
        <v>2</v>
      </c>
      <c r="L24" s="128" t="n">
        <v>136</v>
      </c>
      <c r="M24" s="129" t="n">
        <v>0.0147</v>
      </c>
      <c r="N24" s="129" t="n">
        <v>0.0273</v>
      </c>
      <c r="O24" s="129" t="n">
        <v>1</v>
      </c>
      <c r="P24" s="17"/>
      <c r="Q24" s="128" t="n">
        <v>1001</v>
      </c>
      <c r="R24" s="128" t="s">
        <v>699</v>
      </c>
      <c r="S24" s="128" t="n">
        <v>1</v>
      </c>
      <c r="T24" s="128" t="n">
        <v>107</v>
      </c>
      <c r="U24" s="129" t="n">
        <v>0.0093</v>
      </c>
      <c r="V24" s="129" t="n">
        <v>0.0433</v>
      </c>
      <c r="W24" s="129" t="n">
        <v>1</v>
      </c>
      <c r="X24" s="17"/>
      <c r="Y24" s="128" t="n">
        <v>1001</v>
      </c>
      <c r="Z24" s="128" t="s">
        <v>699</v>
      </c>
      <c r="AA24" s="128" t="n">
        <v>0</v>
      </c>
      <c r="AB24" s="128" t="n">
        <v>75</v>
      </c>
      <c r="AC24" s="129" t="n">
        <v>0</v>
      </c>
      <c r="AD24" s="129" t="n">
        <v>0.0351</v>
      </c>
      <c r="AE24" s="129" t="n">
        <v>1</v>
      </c>
      <c r="AF24" s="17"/>
      <c r="AG24" s="17"/>
      <c r="AH24" s="128" t="n">
        <v>1001</v>
      </c>
      <c r="AI24" s="128" t="s">
        <v>699</v>
      </c>
      <c r="AJ24" s="128" t="n">
        <v>4</v>
      </c>
      <c r="AK24" s="128" t="n">
        <v>68</v>
      </c>
      <c r="AL24" s="129" t="n">
        <v>0.0588</v>
      </c>
      <c r="AM24" s="129" t="n">
        <v>0.0134</v>
      </c>
      <c r="AN24" s="129" t="n">
        <v>1</v>
      </c>
      <c r="AO24" s="17"/>
      <c r="AP24" s="128" t="n">
        <v>1001</v>
      </c>
      <c r="AQ24" s="128" t="s">
        <v>699</v>
      </c>
      <c r="AR24" s="128" t="n">
        <v>1</v>
      </c>
      <c r="AS24" s="128" t="n">
        <v>35</v>
      </c>
      <c r="AT24" s="129" t="n">
        <v>0.0286</v>
      </c>
      <c r="AU24" s="129" t="n">
        <v>0.0064</v>
      </c>
      <c r="AV24" s="129" t="n">
        <v>1</v>
      </c>
    </row>
    <row r="25" ht="16.5" customHeight="1">
      <c r="A25" s="128" t="s">
        <v>608</v>
      </c>
      <c r="B25" s="128"/>
      <c r="C25" s="128" t="n">
        <v>369</v>
      </c>
      <c r="D25" s="128" t="n">
        <v>7564</v>
      </c>
      <c r="E25" s="129" t="n">
        <v>0.0488</v>
      </c>
      <c r="F25" s="129" t="n">
        <v>1</v>
      </c>
      <c r="G25" s="128"/>
      <c r="H25" s="17"/>
      <c r="I25" s="128" t="s">
        <v>608</v>
      </c>
      <c r="J25" s="128"/>
      <c r="K25" s="128" t="n">
        <v>134</v>
      </c>
      <c r="L25" s="128" t="n">
        <v>4974</v>
      </c>
      <c r="M25" s="129" t="n">
        <v>0.0269</v>
      </c>
      <c r="N25" s="129" t="n">
        <v>1</v>
      </c>
      <c r="O25" s="128"/>
      <c r="P25" s="17"/>
      <c r="Q25" s="128" t="s">
        <v>608</v>
      </c>
      <c r="R25" s="128"/>
      <c r="S25" s="128" t="n">
        <v>125</v>
      </c>
      <c r="T25" s="128" t="n">
        <v>2471</v>
      </c>
      <c r="U25" s="129" t="n">
        <v>0.0506</v>
      </c>
      <c r="V25" s="129" t="n">
        <v>1</v>
      </c>
      <c r="W25" s="128"/>
      <c r="X25" s="17"/>
      <c r="Y25" s="128" t="s">
        <v>608</v>
      </c>
      <c r="Z25" s="128"/>
      <c r="AA25" s="128" t="n">
        <v>84</v>
      </c>
      <c r="AB25" s="128" t="n">
        <v>2138</v>
      </c>
      <c r="AC25" s="129" t="n">
        <v>0.0393</v>
      </c>
      <c r="AD25" s="129" t="n">
        <v>1</v>
      </c>
      <c r="AE25" s="128"/>
      <c r="AF25" s="17"/>
      <c r="AG25" s="17"/>
      <c r="AH25" s="128" t="s">
        <v>608</v>
      </c>
      <c r="AI25" s="128"/>
      <c r="AJ25" s="128" t="n">
        <v>352</v>
      </c>
      <c r="AK25" s="128" t="n">
        <v>5091</v>
      </c>
      <c r="AL25" s="129" t="n">
        <v>0.0691</v>
      </c>
      <c r="AM25" s="129" t="n">
        <v>1</v>
      </c>
      <c r="AN25" s="128"/>
      <c r="AO25" s="17"/>
      <c r="AP25" s="128" t="s">
        <v>608</v>
      </c>
      <c r="AQ25" s="128"/>
      <c r="AR25" s="128" t="n">
        <v>302</v>
      </c>
      <c r="AS25" s="128" t="n">
        <v>5484</v>
      </c>
      <c r="AT25" s="129" t="n">
        <v>0.0551</v>
      </c>
      <c r="AU25" s="129" t="n">
        <v>1</v>
      </c>
      <c r="AV25" s="128"/>
    </row>
    <row r="26" ht="16.5" customHeight="1">
      <c r="A26" s="128" t="s">
        <v>700</v>
      </c>
      <c r="B26" s="128" t="n">
        <v>11922</v>
      </c>
      <c r="C26" s="128" t="s">
        <v>701</v>
      </c>
      <c r="D26" s="129" t="n">
        <v>0.031</v>
      </c>
      <c r="E26" s="128"/>
      <c r="F26" s="128"/>
      <c r="G26" s="128"/>
      <c r="H26" s="17"/>
      <c r="I26" s="128" t="s">
        <v>700</v>
      </c>
      <c r="J26" s="128" t="n">
        <v>10424</v>
      </c>
      <c r="K26" s="128" t="s">
        <v>701</v>
      </c>
      <c r="L26" s="129" t="n">
        <v>0.0129</v>
      </c>
      <c r="M26" s="128"/>
      <c r="N26" s="128"/>
      <c r="O26" s="128"/>
      <c r="P26" s="17"/>
      <c r="Q26" s="128" t="s">
        <v>700</v>
      </c>
      <c r="R26" s="128" t="n">
        <v>11922</v>
      </c>
      <c r="S26" s="128" t="s">
        <v>701</v>
      </c>
      <c r="T26" s="129" t="n">
        <v>0.0105</v>
      </c>
      <c r="U26" s="128"/>
      <c r="V26" s="128"/>
      <c r="W26" s="128"/>
      <c r="X26" s="17"/>
      <c r="Y26" s="128" t="s">
        <v>700</v>
      </c>
      <c r="Z26" s="128" t="n">
        <v>10424</v>
      </c>
      <c r="AA26" s="128" t="s">
        <v>701</v>
      </c>
      <c r="AB26" s="129" t="n">
        <v>0.0081</v>
      </c>
      <c r="AC26" s="128"/>
      <c r="AD26" s="128"/>
      <c r="AE26" s="128"/>
      <c r="AF26" s="17"/>
      <c r="AG26" s="17"/>
      <c r="AH26" s="128" t="s">
        <v>700</v>
      </c>
      <c r="AI26" s="128" t="n">
        <v>11922</v>
      </c>
      <c r="AJ26" s="128" t="s">
        <v>701</v>
      </c>
      <c r="AK26" s="129" t="n">
        <v>0.0295</v>
      </c>
      <c r="AL26" s="128"/>
      <c r="AM26" s="128"/>
      <c r="AN26" s="128"/>
      <c r="AO26" s="17"/>
      <c r="AP26" s="128" t="s">
        <v>700</v>
      </c>
      <c r="AQ26" s="128" t="n">
        <v>10424</v>
      </c>
      <c r="AR26" s="128" t="s">
        <v>701</v>
      </c>
      <c r="AS26" s="129" t="n">
        <v>0.029</v>
      </c>
      <c r="AT26" s="128"/>
      <c r="AU26" s="128"/>
      <c r="AV26" s="128"/>
    </row>
    <row r="28" ht="120.75" customHeight="1">
      <c r="A28" s="502" t="s">
        <v>702</v>
      </c>
      <c r="B28" s="11"/>
      <c r="C28" s="11"/>
      <c r="D28" s="11"/>
      <c r="E28" s="11"/>
      <c r="F28" s="11"/>
      <c r="G28" s="11"/>
      <c r="H28" s="17"/>
      <c r="I28" s="503" t="s">
        <v>703</v>
      </c>
      <c r="J28" s="11"/>
      <c r="K28" s="11"/>
      <c r="L28" s="11"/>
      <c r="M28" s="11"/>
      <c r="N28" s="11"/>
      <c r="O28" s="11"/>
      <c r="P28" s="17"/>
      <c r="Q28" s="504" t="s">
        <v>704</v>
      </c>
      <c r="R28" s="11"/>
      <c r="S28" s="11"/>
      <c r="T28" s="11"/>
      <c r="U28" s="11"/>
      <c r="V28" s="11"/>
      <c r="W28" s="11"/>
      <c r="X28" s="17"/>
      <c r="Y28" s="505" t="s">
        <v>705</v>
      </c>
      <c r="Z28" s="11"/>
      <c r="AA28" s="11"/>
      <c r="AB28" s="11"/>
      <c r="AC28" s="11"/>
      <c r="AD28" s="11"/>
      <c r="AE28" s="11"/>
      <c r="AF28" s="17"/>
      <c r="AG28" s="506" t="s">
        <v>706</v>
      </c>
      <c r="AH28" s="11"/>
      <c r="AI28" s="11"/>
      <c r="AJ28" s="11"/>
      <c r="AK28" s="11"/>
      <c r="AL28" s="11"/>
      <c r="AM28" s="11"/>
      <c r="AN28" s="17"/>
      <c r="AO28" s="507" t="s">
        <v>707</v>
      </c>
      <c r="AP28" s="11"/>
      <c r="AQ28" s="11"/>
      <c r="AR28" s="11"/>
      <c r="AS28" s="11"/>
      <c r="AT28" s="11"/>
      <c r="AU28" s="11"/>
    </row>
    <row r="29" ht="78.75" customHeight="1">
      <c r="A29" s="508" t="s">
        <v>694</v>
      </c>
      <c r="B29" s="130" t="s">
        <v>695</v>
      </c>
      <c r="C29" s="509" t="s">
        <v>696</v>
      </c>
      <c r="D29" s="126" t="s">
        <v>447</v>
      </c>
      <c r="E29" s="130" t="s">
        <v>587</v>
      </c>
      <c r="F29" s="130" t="s">
        <v>697</v>
      </c>
      <c r="G29" s="130" t="s">
        <v>698</v>
      </c>
      <c r="H29" s="17"/>
      <c r="I29" s="510" t="s">
        <v>694</v>
      </c>
      <c r="J29" s="130" t="s">
        <v>695</v>
      </c>
      <c r="K29" s="511" t="s">
        <v>696</v>
      </c>
      <c r="L29" s="126" t="s">
        <v>447</v>
      </c>
      <c r="M29" s="130" t="s">
        <v>587</v>
      </c>
      <c r="N29" s="130" t="s">
        <v>697</v>
      </c>
      <c r="O29" s="130" t="s">
        <v>698</v>
      </c>
      <c r="P29" s="17"/>
      <c r="Q29" s="512" t="s">
        <v>694</v>
      </c>
      <c r="R29" s="130" t="s">
        <v>695</v>
      </c>
      <c r="S29" s="513" t="s">
        <v>696</v>
      </c>
      <c r="T29" s="126" t="s">
        <v>447</v>
      </c>
      <c r="U29" s="130" t="s">
        <v>587</v>
      </c>
      <c r="V29" s="130" t="s">
        <v>697</v>
      </c>
      <c r="W29" s="130" t="s">
        <v>698</v>
      </c>
      <c r="X29" s="17"/>
      <c r="Y29" s="514" t="s">
        <v>694</v>
      </c>
      <c r="Z29" s="130" t="s">
        <v>695</v>
      </c>
      <c r="AA29" s="515" t="s">
        <v>696</v>
      </c>
      <c r="AB29" s="126" t="s">
        <v>447</v>
      </c>
      <c r="AC29" s="130" t="s">
        <v>587</v>
      </c>
      <c r="AD29" s="130" t="s">
        <v>697</v>
      </c>
      <c r="AE29" s="130" t="s">
        <v>698</v>
      </c>
      <c r="AF29" s="17"/>
      <c r="AG29" s="516" t="s">
        <v>694</v>
      </c>
      <c r="AH29" s="130" t="s">
        <v>695</v>
      </c>
      <c r="AI29" s="517" t="s">
        <v>696</v>
      </c>
      <c r="AJ29" s="126" t="s">
        <v>447</v>
      </c>
      <c r="AK29" s="130" t="s">
        <v>587</v>
      </c>
      <c r="AL29" s="130" t="s">
        <v>697</v>
      </c>
      <c r="AM29" s="130" t="s">
        <v>698</v>
      </c>
      <c r="AN29" s="17"/>
      <c r="AO29" s="518" t="s">
        <v>694</v>
      </c>
      <c r="AP29" s="130" t="s">
        <v>695</v>
      </c>
      <c r="AQ29" s="519" t="s">
        <v>696</v>
      </c>
      <c r="AR29" s="126" t="s">
        <v>447</v>
      </c>
      <c r="AS29" s="130" t="s">
        <v>587</v>
      </c>
      <c r="AT29" s="130" t="s">
        <v>697</v>
      </c>
      <c r="AU29" s="130" t="s">
        <v>698</v>
      </c>
    </row>
    <row r="30" ht="16.5" customHeight="1">
      <c r="A30" s="128" t="n">
        <v>10</v>
      </c>
      <c r="B30" s="128" t="n">
        <v>0.83</v>
      </c>
      <c r="C30" s="128" t="n">
        <v>39</v>
      </c>
      <c r="D30" s="128" t="n">
        <v>1084</v>
      </c>
      <c r="E30" s="129" t="n">
        <v>0.036</v>
      </c>
      <c r="F30" s="129" t="n">
        <v>0.5388</v>
      </c>
      <c r="G30" s="129" t="n">
        <v>0.5388</v>
      </c>
      <c r="H30" s="17"/>
      <c r="I30" s="128" t="n">
        <v>10</v>
      </c>
      <c r="J30" s="128" t="n">
        <v>0.83</v>
      </c>
      <c r="K30" s="128" t="n">
        <v>2</v>
      </c>
      <c r="L30" s="128" t="n">
        <v>152</v>
      </c>
      <c r="M30" s="129" t="n">
        <v>0.0132</v>
      </c>
      <c r="N30" s="129" t="n">
        <v>0.2413</v>
      </c>
      <c r="O30" s="129" t="n">
        <v>0.2413</v>
      </c>
      <c r="P30" s="17"/>
      <c r="Q30" s="128" t="n">
        <v>10</v>
      </c>
      <c r="R30" s="128" t="n">
        <v>0.83</v>
      </c>
      <c r="S30" s="128" t="n">
        <v>1</v>
      </c>
      <c r="T30" s="128" t="n">
        <v>27</v>
      </c>
      <c r="U30" s="129" t="n">
        <v>0.037</v>
      </c>
      <c r="V30" s="129" t="n">
        <v>0.0413</v>
      </c>
      <c r="W30" s="129" t="n">
        <v>0.0413</v>
      </c>
      <c r="X30" s="17"/>
      <c r="Y30" s="128" t="n">
        <v>10</v>
      </c>
      <c r="Z30" s="128" t="n">
        <v>0.83</v>
      </c>
      <c r="AA30" s="128"/>
      <c r="AB30" s="128" t="n">
        <v>1</v>
      </c>
      <c r="AC30" s="129" t="n">
        <v>0</v>
      </c>
      <c r="AD30" s="129" t="n">
        <v>0.0031</v>
      </c>
      <c r="AE30" s="129" t="n">
        <v>0.0031</v>
      </c>
      <c r="AF30" s="17"/>
      <c r="AG30" s="128" t="n">
        <v>10</v>
      </c>
      <c r="AH30" s="128" t="n">
        <v>0.83</v>
      </c>
      <c r="AI30" s="128" t="n">
        <v>2</v>
      </c>
      <c r="AJ30" s="128" t="n">
        <v>19</v>
      </c>
      <c r="AK30" s="129" t="n">
        <v>0.1053</v>
      </c>
      <c r="AL30" s="129" t="n">
        <v>0.0145</v>
      </c>
      <c r="AM30" s="129" t="n">
        <v>0.0145</v>
      </c>
      <c r="AN30" s="17"/>
      <c r="AO30" s="128" t="n">
        <v>10</v>
      </c>
      <c r="AP30" s="128" t="n">
        <v>0.83</v>
      </c>
      <c r="AQ30" s="128"/>
      <c r="AR30" s="128"/>
      <c r="AS30" s="128" t="s">
        <v>708</v>
      </c>
      <c r="AT30" s="129" t="n">
        <v>0</v>
      </c>
      <c r="AU30" s="129" t="n">
        <v>0</v>
      </c>
    </row>
    <row r="31" ht="16.5" customHeight="1">
      <c r="A31" s="128" t="n">
        <v>50</v>
      </c>
      <c r="B31" s="128" t="n">
        <v>4.17</v>
      </c>
      <c r="C31" s="128" t="n">
        <v>46</v>
      </c>
      <c r="D31" s="128" t="n">
        <v>718</v>
      </c>
      <c r="E31" s="129" t="n">
        <v>0.0641</v>
      </c>
      <c r="F31" s="129" t="n">
        <v>0.3569</v>
      </c>
      <c r="G31" s="129" t="n">
        <v>0.8956</v>
      </c>
      <c r="H31" s="17"/>
      <c r="I31" s="128" t="n">
        <v>50</v>
      </c>
      <c r="J31" s="128" t="n">
        <v>4.17</v>
      </c>
      <c r="K31" s="128" t="n">
        <v>8</v>
      </c>
      <c r="L31" s="128" t="n">
        <v>273</v>
      </c>
      <c r="M31" s="129" t="n">
        <v>0.0293</v>
      </c>
      <c r="N31" s="129" t="n">
        <v>0.4333</v>
      </c>
      <c r="O31" s="129" t="n">
        <v>0.6746</v>
      </c>
      <c r="P31" s="17"/>
      <c r="Q31" s="128" t="n">
        <v>50</v>
      </c>
      <c r="R31" s="128" t="n">
        <v>4.17</v>
      </c>
      <c r="S31" s="128" t="n">
        <v>7</v>
      </c>
      <c r="T31" s="128" t="n">
        <v>228</v>
      </c>
      <c r="U31" s="129" t="n">
        <v>0.0307</v>
      </c>
      <c r="V31" s="129" t="n">
        <v>0.3486</v>
      </c>
      <c r="W31" s="129" t="n">
        <v>0.3899</v>
      </c>
      <c r="X31" s="17"/>
      <c r="Y31" s="128" t="n">
        <v>50</v>
      </c>
      <c r="Z31" s="128" t="n">
        <v>4.17</v>
      </c>
      <c r="AA31" s="128"/>
      <c r="AB31" s="128" t="n">
        <v>38</v>
      </c>
      <c r="AC31" s="129" t="n">
        <v>0</v>
      </c>
      <c r="AD31" s="129" t="n">
        <v>0.1169</v>
      </c>
      <c r="AE31" s="129" t="n">
        <v>0.12</v>
      </c>
      <c r="AF31" s="17"/>
      <c r="AG31" s="128" t="n">
        <v>50</v>
      </c>
      <c r="AH31" s="128" t="n">
        <v>4.17</v>
      </c>
      <c r="AI31" s="128" t="n">
        <v>19</v>
      </c>
      <c r="AJ31" s="128" t="n">
        <v>241</v>
      </c>
      <c r="AK31" s="129" t="n">
        <v>0.0788</v>
      </c>
      <c r="AL31" s="129" t="n">
        <v>0.1844</v>
      </c>
      <c r="AM31" s="129" t="n">
        <v>0.1989</v>
      </c>
      <c r="AN31" s="17"/>
      <c r="AO31" s="128" t="n">
        <v>50</v>
      </c>
      <c r="AP31" s="128" t="n">
        <v>4.17</v>
      </c>
      <c r="AQ31" s="128" t="n">
        <v>2</v>
      </c>
      <c r="AR31" s="128" t="n">
        <v>25</v>
      </c>
      <c r="AS31" s="129" t="n">
        <v>0.08</v>
      </c>
      <c r="AT31" s="129" t="n">
        <v>0.0238</v>
      </c>
      <c r="AU31" s="129" t="n">
        <v>0.0238</v>
      </c>
    </row>
    <row r="32" ht="16.5" customHeight="1">
      <c r="A32" s="128" t="n">
        <v>100</v>
      </c>
      <c r="B32" s="128" t="n">
        <v>8.33</v>
      </c>
      <c r="C32" s="128" t="n">
        <v>2</v>
      </c>
      <c r="D32" s="128" t="n">
        <v>51</v>
      </c>
      <c r="E32" s="129" t="n">
        <v>0.0392</v>
      </c>
      <c r="F32" s="129" t="n">
        <v>0.0253</v>
      </c>
      <c r="G32" s="129" t="n">
        <v>0.921</v>
      </c>
      <c r="H32" s="17"/>
      <c r="I32" s="128" t="n">
        <v>100</v>
      </c>
      <c r="J32" s="128" t="n">
        <v>8.33</v>
      </c>
      <c r="K32" s="128" t="n">
        <v>2</v>
      </c>
      <c r="L32" s="128" t="n">
        <v>43</v>
      </c>
      <c r="M32" s="129" t="n">
        <v>0.0465</v>
      </c>
      <c r="N32" s="129" t="n">
        <v>0.0683</v>
      </c>
      <c r="O32" s="129" t="n">
        <v>0.7429</v>
      </c>
      <c r="P32" s="17"/>
      <c r="Q32" s="128" t="n">
        <v>100</v>
      </c>
      <c r="R32" s="128" t="n">
        <v>8.33</v>
      </c>
      <c r="S32" s="128" t="n">
        <v>4</v>
      </c>
      <c r="T32" s="128" t="n">
        <v>140</v>
      </c>
      <c r="U32" s="129" t="n">
        <v>0.0286</v>
      </c>
      <c r="V32" s="129" t="n">
        <v>0.2141</v>
      </c>
      <c r="W32" s="129" t="n">
        <v>0.604</v>
      </c>
      <c r="X32" s="17"/>
      <c r="Y32" s="128" t="n">
        <v>100</v>
      </c>
      <c r="Z32" s="128" t="n">
        <v>8.33</v>
      </c>
      <c r="AA32" s="128" t="n">
        <v>4</v>
      </c>
      <c r="AB32" s="128" t="n">
        <v>167</v>
      </c>
      <c r="AC32" s="129" t="n">
        <v>0.024</v>
      </c>
      <c r="AD32" s="129" t="n">
        <v>0.5138</v>
      </c>
      <c r="AE32" s="129" t="n">
        <v>0.6338</v>
      </c>
      <c r="AF32" s="17"/>
      <c r="AG32" s="128" t="n">
        <v>100</v>
      </c>
      <c r="AH32" s="128" t="n">
        <v>8.33</v>
      </c>
      <c r="AI32" s="128" t="n">
        <v>17</v>
      </c>
      <c r="AJ32" s="128" t="n">
        <v>314</v>
      </c>
      <c r="AK32" s="129" t="n">
        <v>0.0541</v>
      </c>
      <c r="AL32" s="129" t="n">
        <v>0.2402</v>
      </c>
      <c r="AM32" s="129" t="n">
        <v>0.4392</v>
      </c>
      <c r="AN32" s="17"/>
      <c r="AO32" s="128" t="n">
        <v>100</v>
      </c>
      <c r="AP32" s="128" t="n">
        <v>8.33</v>
      </c>
      <c r="AQ32" s="128" t="n">
        <v>10</v>
      </c>
      <c r="AR32" s="128" t="n">
        <v>308</v>
      </c>
      <c r="AS32" s="129" t="n">
        <v>0.0325</v>
      </c>
      <c r="AT32" s="129" t="n">
        <v>0.2931</v>
      </c>
      <c r="AU32" s="129" t="n">
        <v>0.3168</v>
      </c>
    </row>
    <row r="33" ht="16.5" customHeight="1">
      <c r="A33" s="128" t="n">
        <v>150</v>
      </c>
      <c r="B33" s="128" t="n">
        <v>12.5</v>
      </c>
      <c r="C33" s="128" t="n">
        <v>1</v>
      </c>
      <c r="D33" s="128" t="n">
        <v>34</v>
      </c>
      <c r="E33" s="129" t="n">
        <v>0.0294</v>
      </c>
      <c r="F33" s="129" t="n">
        <v>0.0169</v>
      </c>
      <c r="G33" s="129" t="n">
        <v>0.9379</v>
      </c>
      <c r="H33" s="17"/>
      <c r="I33" s="128" t="n">
        <v>150</v>
      </c>
      <c r="J33" s="128" t="n">
        <v>12.5</v>
      </c>
      <c r="K33" s="128"/>
      <c r="L33" s="128" t="n">
        <v>32</v>
      </c>
      <c r="M33" s="129" t="n">
        <v>0</v>
      </c>
      <c r="N33" s="129" t="n">
        <v>0.0508</v>
      </c>
      <c r="O33" s="129" t="n">
        <v>0.7937</v>
      </c>
      <c r="P33" s="17"/>
      <c r="Q33" s="128" t="n">
        <v>150</v>
      </c>
      <c r="R33" s="128" t="n">
        <v>12.5</v>
      </c>
      <c r="S33" s="128" t="n">
        <v>4</v>
      </c>
      <c r="T33" s="128" t="n">
        <v>69</v>
      </c>
      <c r="U33" s="129" t="n">
        <v>0.058</v>
      </c>
      <c r="V33" s="129" t="n">
        <v>0.1055</v>
      </c>
      <c r="W33" s="129" t="n">
        <v>0.7095</v>
      </c>
      <c r="X33" s="17"/>
      <c r="Y33" s="128" t="n">
        <v>150</v>
      </c>
      <c r="Z33" s="128" t="n">
        <v>12.5</v>
      </c>
      <c r="AA33" s="128" t="n">
        <v>1</v>
      </c>
      <c r="AB33" s="128" t="n">
        <v>35</v>
      </c>
      <c r="AC33" s="129" t="n">
        <v>0.0286</v>
      </c>
      <c r="AD33" s="129" t="n">
        <v>0.1077</v>
      </c>
      <c r="AE33" s="129" t="n">
        <v>0.7415</v>
      </c>
      <c r="AF33" s="17"/>
      <c r="AG33" s="128" t="n">
        <v>150</v>
      </c>
      <c r="AH33" s="128" t="n">
        <v>12.5</v>
      </c>
      <c r="AI33" s="128" t="n">
        <v>12</v>
      </c>
      <c r="AJ33" s="128" t="n">
        <v>216</v>
      </c>
      <c r="AK33" s="129" t="n">
        <v>0.0556</v>
      </c>
      <c r="AL33" s="129" t="n">
        <v>0.1653</v>
      </c>
      <c r="AM33" s="129" t="n">
        <v>0.6044</v>
      </c>
      <c r="AN33" s="17"/>
      <c r="AO33" s="128" t="n">
        <v>150</v>
      </c>
      <c r="AP33" s="128" t="n">
        <v>12.5</v>
      </c>
      <c r="AQ33" s="128" t="n">
        <v>39</v>
      </c>
      <c r="AR33" s="128" t="n">
        <v>451</v>
      </c>
      <c r="AS33" s="129" t="n">
        <v>0.0865</v>
      </c>
      <c r="AT33" s="129" t="n">
        <v>0.4291</v>
      </c>
      <c r="AU33" s="129" t="n">
        <v>0.746</v>
      </c>
    </row>
    <row r="34" ht="16.5" customHeight="1">
      <c r="A34" s="128" t="n">
        <v>200</v>
      </c>
      <c r="B34" s="128" t="n">
        <v>16.67</v>
      </c>
      <c r="C34" s="128" t="n">
        <v>1</v>
      </c>
      <c r="D34" s="128" t="n">
        <v>29</v>
      </c>
      <c r="E34" s="129" t="n">
        <v>0.0345</v>
      </c>
      <c r="F34" s="129" t="n">
        <v>0.0144</v>
      </c>
      <c r="G34" s="129" t="n">
        <v>0.9523</v>
      </c>
      <c r="H34" s="17"/>
      <c r="I34" s="128" t="n">
        <v>200</v>
      </c>
      <c r="J34" s="128" t="n">
        <v>16.67</v>
      </c>
      <c r="K34" s="128"/>
      <c r="L34" s="128" t="n">
        <v>31</v>
      </c>
      <c r="M34" s="129" t="n">
        <v>0</v>
      </c>
      <c r="N34" s="129" t="n">
        <v>0.0492</v>
      </c>
      <c r="O34" s="129" t="n">
        <v>0.8429</v>
      </c>
      <c r="P34" s="17"/>
      <c r="Q34" s="128" t="n">
        <v>200</v>
      </c>
      <c r="R34" s="128" t="n">
        <v>16.67</v>
      </c>
      <c r="S34" s="128"/>
      <c r="T34" s="128" t="n">
        <v>41</v>
      </c>
      <c r="U34" s="129" t="n">
        <v>0</v>
      </c>
      <c r="V34" s="129" t="n">
        <v>0.0627</v>
      </c>
      <c r="W34" s="129" t="n">
        <v>0.7722</v>
      </c>
      <c r="X34" s="17"/>
      <c r="Y34" s="128" t="n">
        <v>200</v>
      </c>
      <c r="Z34" s="128" t="n">
        <v>16.67</v>
      </c>
      <c r="AA34" s="128" t="n">
        <v>2</v>
      </c>
      <c r="AB34" s="128" t="n">
        <v>20</v>
      </c>
      <c r="AC34" s="129" t="n">
        <v>0.1</v>
      </c>
      <c r="AD34" s="129" t="n">
        <v>0.0615</v>
      </c>
      <c r="AE34" s="129" t="n">
        <v>0.8031</v>
      </c>
      <c r="AF34" s="17"/>
      <c r="AG34" s="128" t="n">
        <v>200</v>
      </c>
      <c r="AH34" s="128" t="n">
        <v>16.67</v>
      </c>
      <c r="AI34" s="128" t="n">
        <v>9</v>
      </c>
      <c r="AJ34" s="128" t="n">
        <v>148</v>
      </c>
      <c r="AK34" s="129" t="n">
        <v>0.0608</v>
      </c>
      <c r="AL34" s="129" t="n">
        <v>0.1132</v>
      </c>
      <c r="AM34" s="129" t="n">
        <v>0.7177</v>
      </c>
      <c r="AN34" s="17"/>
      <c r="AO34" s="128" t="n">
        <v>200</v>
      </c>
      <c r="AP34" s="128" t="n">
        <v>16.67</v>
      </c>
      <c r="AQ34" s="128" t="n">
        <v>1</v>
      </c>
      <c r="AR34" s="128" t="n">
        <v>107</v>
      </c>
      <c r="AS34" s="129" t="n">
        <v>0.0093</v>
      </c>
      <c r="AT34" s="129" t="n">
        <v>0.1018</v>
      </c>
      <c r="AU34" s="129" t="n">
        <v>0.8478</v>
      </c>
    </row>
    <row r="35" ht="16.5" customHeight="1">
      <c r="A35" s="128" t="n">
        <v>250</v>
      </c>
      <c r="B35" s="128" t="n">
        <v>20.83</v>
      </c>
      <c r="C35" s="128"/>
      <c r="D35" s="128" t="n">
        <v>14</v>
      </c>
      <c r="E35" s="129" t="n">
        <v>0</v>
      </c>
      <c r="F35" s="129" t="n">
        <v>0.007</v>
      </c>
      <c r="G35" s="129" t="n">
        <v>0.9592</v>
      </c>
      <c r="H35" s="17"/>
      <c r="I35" s="128" t="n">
        <v>250</v>
      </c>
      <c r="J35" s="128" t="n">
        <v>20.83</v>
      </c>
      <c r="K35" s="128"/>
      <c r="L35" s="128" t="n">
        <v>18</v>
      </c>
      <c r="M35" s="129" t="n">
        <v>0</v>
      </c>
      <c r="N35" s="129" t="n">
        <v>0.0286</v>
      </c>
      <c r="O35" s="129" t="n">
        <v>0.8714</v>
      </c>
      <c r="P35" s="17"/>
      <c r="Q35" s="128" t="n">
        <v>250</v>
      </c>
      <c r="R35" s="128" t="n">
        <v>20.83</v>
      </c>
      <c r="S35" s="128" t="n">
        <v>2</v>
      </c>
      <c r="T35" s="128" t="n">
        <v>30</v>
      </c>
      <c r="U35" s="129" t="n">
        <v>0.0667</v>
      </c>
      <c r="V35" s="129" t="n">
        <v>0.0459</v>
      </c>
      <c r="W35" s="129" t="n">
        <v>0.818</v>
      </c>
      <c r="X35" s="17"/>
      <c r="Y35" s="128" t="n">
        <v>250</v>
      </c>
      <c r="Z35" s="128" t="n">
        <v>20.83</v>
      </c>
      <c r="AA35" s="128"/>
      <c r="AB35" s="128" t="n">
        <v>13</v>
      </c>
      <c r="AC35" s="129" t="n">
        <v>0</v>
      </c>
      <c r="AD35" s="129" t="n">
        <v>0.04</v>
      </c>
      <c r="AE35" s="129" t="n">
        <v>0.8431</v>
      </c>
      <c r="AF35" s="17"/>
      <c r="AG35" s="128" t="n">
        <v>250</v>
      </c>
      <c r="AH35" s="128" t="n">
        <v>20.83</v>
      </c>
      <c r="AI35" s="128" t="n">
        <v>8</v>
      </c>
      <c r="AJ35" s="128" t="n">
        <v>90</v>
      </c>
      <c r="AK35" s="129" t="n">
        <v>0.0889</v>
      </c>
      <c r="AL35" s="129" t="n">
        <v>0.0689</v>
      </c>
      <c r="AM35" s="129" t="n">
        <v>0.7865</v>
      </c>
      <c r="AN35" s="17"/>
      <c r="AO35" s="128" t="n">
        <v>250</v>
      </c>
      <c r="AP35" s="128" t="n">
        <v>20.83</v>
      </c>
      <c r="AQ35" s="128" t="n">
        <v>3</v>
      </c>
      <c r="AR35" s="128" t="n">
        <v>46</v>
      </c>
      <c r="AS35" s="129" t="n">
        <v>0.0652</v>
      </c>
      <c r="AT35" s="129" t="n">
        <v>0.0438</v>
      </c>
      <c r="AU35" s="129" t="n">
        <v>0.8915</v>
      </c>
    </row>
    <row r="36" ht="16.5" customHeight="1">
      <c r="A36" s="128" t="n">
        <v>300</v>
      </c>
      <c r="B36" s="128" t="n">
        <v>25</v>
      </c>
      <c r="C36" s="128"/>
      <c r="D36" s="128" t="n">
        <v>11</v>
      </c>
      <c r="E36" s="129" t="n">
        <v>0</v>
      </c>
      <c r="F36" s="129" t="n">
        <v>0.0055</v>
      </c>
      <c r="G36" s="129" t="n">
        <v>0.9647</v>
      </c>
      <c r="H36" s="17"/>
      <c r="I36" s="128" t="n">
        <v>300</v>
      </c>
      <c r="J36" s="128" t="n">
        <v>25</v>
      </c>
      <c r="K36" s="128"/>
      <c r="L36" s="128" t="n">
        <v>10</v>
      </c>
      <c r="M36" s="129" t="n">
        <v>0</v>
      </c>
      <c r="N36" s="129" t="n">
        <v>0.0159</v>
      </c>
      <c r="O36" s="129" t="n">
        <v>0.8873</v>
      </c>
      <c r="P36" s="17"/>
      <c r="Q36" s="128" t="n">
        <v>300</v>
      </c>
      <c r="R36" s="128" t="n">
        <v>25</v>
      </c>
      <c r="S36" s="128"/>
      <c r="T36" s="128" t="n">
        <v>30</v>
      </c>
      <c r="U36" s="129" t="n">
        <v>0</v>
      </c>
      <c r="V36" s="129" t="n">
        <v>0.0459</v>
      </c>
      <c r="W36" s="129" t="n">
        <v>0.8639</v>
      </c>
      <c r="X36" s="17"/>
      <c r="Y36" s="128" t="n">
        <v>300</v>
      </c>
      <c r="Z36" s="128" t="n">
        <v>25</v>
      </c>
      <c r="AA36" s="128"/>
      <c r="AB36" s="128" t="n">
        <v>6</v>
      </c>
      <c r="AC36" s="129" t="n">
        <v>0</v>
      </c>
      <c r="AD36" s="129" t="n">
        <v>0.0185</v>
      </c>
      <c r="AE36" s="129" t="n">
        <v>0.8615</v>
      </c>
      <c r="AF36" s="17"/>
      <c r="AG36" s="128" t="n">
        <v>300</v>
      </c>
      <c r="AH36" s="128" t="n">
        <v>25</v>
      </c>
      <c r="AI36" s="128" t="n">
        <v>5</v>
      </c>
      <c r="AJ36" s="128" t="n">
        <v>69</v>
      </c>
      <c r="AK36" s="129" t="n">
        <v>0.0725</v>
      </c>
      <c r="AL36" s="129" t="n">
        <v>0.0528</v>
      </c>
      <c r="AM36" s="129" t="n">
        <v>0.8393</v>
      </c>
      <c r="AN36" s="17"/>
      <c r="AO36" s="128" t="n">
        <v>300</v>
      </c>
      <c r="AP36" s="128" t="n">
        <v>25</v>
      </c>
      <c r="AQ36" s="128" t="n">
        <v>2</v>
      </c>
      <c r="AR36" s="128" t="n">
        <v>37</v>
      </c>
      <c r="AS36" s="129" t="n">
        <v>0.0541</v>
      </c>
      <c r="AT36" s="129" t="n">
        <v>0.0352</v>
      </c>
      <c r="AU36" s="129" t="n">
        <v>0.9267</v>
      </c>
    </row>
    <row r="37" ht="16.5" customHeight="1">
      <c r="A37" s="128" t="n">
        <v>350</v>
      </c>
      <c r="B37" s="128" t="n">
        <v>29.17</v>
      </c>
      <c r="C37" s="128"/>
      <c r="D37" s="128" t="n">
        <v>8</v>
      </c>
      <c r="E37" s="129" t="n">
        <v>0</v>
      </c>
      <c r="F37" s="129" t="n">
        <v>0.004</v>
      </c>
      <c r="G37" s="129" t="n">
        <v>0.9687</v>
      </c>
      <c r="H37" s="17"/>
      <c r="I37" s="128" t="n">
        <v>350</v>
      </c>
      <c r="J37" s="128" t="n">
        <v>29.17</v>
      </c>
      <c r="K37" s="128"/>
      <c r="L37" s="128" t="n">
        <v>11</v>
      </c>
      <c r="M37" s="129" t="n">
        <v>0</v>
      </c>
      <c r="N37" s="129" t="n">
        <v>0.0175</v>
      </c>
      <c r="O37" s="129" t="n">
        <v>0.9048</v>
      </c>
      <c r="P37" s="17"/>
      <c r="Q37" s="128" t="n">
        <v>350</v>
      </c>
      <c r="R37" s="128" t="n">
        <v>29.17</v>
      </c>
      <c r="S37" s="128" t="n">
        <v>2</v>
      </c>
      <c r="T37" s="128" t="n">
        <v>18</v>
      </c>
      <c r="U37" s="129" t="n">
        <v>0.1111</v>
      </c>
      <c r="V37" s="129" t="n">
        <v>0.0275</v>
      </c>
      <c r="W37" s="129" t="n">
        <v>0.8914</v>
      </c>
      <c r="X37" s="17"/>
      <c r="Y37" s="128" t="n">
        <v>350</v>
      </c>
      <c r="Z37" s="128" t="n">
        <v>29.17</v>
      </c>
      <c r="AA37" s="128"/>
      <c r="AB37" s="128" t="n">
        <v>6</v>
      </c>
      <c r="AC37" s="129" t="n">
        <v>0</v>
      </c>
      <c r="AD37" s="129" t="n">
        <v>0.0185</v>
      </c>
      <c r="AE37" s="129" t="n">
        <v>0.88</v>
      </c>
      <c r="AF37" s="17"/>
      <c r="AG37" s="128" t="n">
        <v>350</v>
      </c>
      <c r="AH37" s="128" t="n">
        <v>29.17</v>
      </c>
      <c r="AI37" s="128" t="n">
        <v>3</v>
      </c>
      <c r="AJ37" s="128" t="n">
        <v>47</v>
      </c>
      <c r="AK37" s="129" t="n">
        <v>0.0638</v>
      </c>
      <c r="AL37" s="129" t="n">
        <v>0.036</v>
      </c>
      <c r="AM37" s="129" t="n">
        <v>0.8753</v>
      </c>
      <c r="AN37" s="17"/>
      <c r="AO37" s="128" t="n">
        <v>350</v>
      </c>
      <c r="AP37" s="128" t="n">
        <v>29.17</v>
      </c>
      <c r="AQ37" s="128"/>
      <c r="AR37" s="128" t="n">
        <v>15</v>
      </c>
      <c r="AS37" s="129" t="n">
        <v>0</v>
      </c>
      <c r="AT37" s="129" t="n">
        <v>0.0143</v>
      </c>
      <c r="AU37" s="129" t="n">
        <v>0.941</v>
      </c>
    </row>
    <row r="38" ht="16.5" customHeight="1">
      <c r="A38" s="128" t="n">
        <v>400</v>
      </c>
      <c r="B38" s="128" t="n">
        <v>33.33</v>
      </c>
      <c r="C38" s="128"/>
      <c r="D38" s="128" t="n">
        <v>8</v>
      </c>
      <c r="E38" s="129" t="n">
        <v>0</v>
      </c>
      <c r="F38" s="129" t="n">
        <v>0.004</v>
      </c>
      <c r="G38" s="129" t="n">
        <v>0.9727</v>
      </c>
      <c r="H38" s="17"/>
      <c r="I38" s="128" t="n">
        <v>400</v>
      </c>
      <c r="J38" s="128" t="n">
        <v>33.33</v>
      </c>
      <c r="K38" s="128"/>
      <c r="L38" s="128" t="n">
        <v>7</v>
      </c>
      <c r="M38" s="129" t="n">
        <v>0</v>
      </c>
      <c r="N38" s="129" t="n">
        <v>0.0111</v>
      </c>
      <c r="O38" s="129" t="n">
        <v>0.9159</v>
      </c>
      <c r="P38" s="17"/>
      <c r="Q38" s="128" t="n">
        <v>400</v>
      </c>
      <c r="R38" s="128" t="n">
        <v>33.33</v>
      </c>
      <c r="S38" s="128"/>
      <c r="T38" s="128" t="n">
        <v>17</v>
      </c>
      <c r="U38" s="129" t="n">
        <v>0</v>
      </c>
      <c r="V38" s="129" t="n">
        <v>0.026</v>
      </c>
      <c r="W38" s="129" t="n">
        <v>0.9174</v>
      </c>
      <c r="X38" s="17"/>
      <c r="Y38" s="128" t="n">
        <v>400</v>
      </c>
      <c r="Z38" s="128" t="n">
        <v>33.33</v>
      </c>
      <c r="AA38" s="128"/>
      <c r="AB38" s="128" t="n">
        <v>9</v>
      </c>
      <c r="AC38" s="129" t="n">
        <v>0</v>
      </c>
      <c r="AD38" s="129" t="n">
        <v>0.0277</v>
      </c>
      <c r="AE38" s="129" t="n">
        <v>0.9077</v>
      </c>
      <c r="AF38" s="17"/>
      <c r="AG38" s="128" t="n">
        <v>400</v>
      </c>
      <c r="AH38" s="128" t="n">
        <v>33.33</v>
      </c>
      <c r="AI38" s="128" t="n">
        <v>4</v>
      </c>
      <c r="AJ38" s="128" t="n">
        <v>34</v>
      </c>
      <c r="AK38" s="129" t="n">
        <v>0.1176</v>
      </c>
      <c r="AL38" s="129" t="n">
        <v>0.026</v>
      </c>
      <c r="AM38" s="129" t="n">
        <v>0.9013</v>
      </c>
      <c r="AN38" s="17"/>
      <c r="AO38" s="128" t="n">
        <v>400</v>
      </c>
      <c r="AP38" s="128" t="n">
        <v>33.33</v>
      </c>
      <c r="AQ38" s="128"/>
      <c r="AR38" s="128" t="n">
        <v>14</v>
      </c>
      <c r="AS38" s="129" t="n">
        <v>0</v>
      </c>
      <c r="AT38" s="129" t="n">
        <v>0.0133</v>
      </c>
      <c r="AU38" s="129" t="n">
        <v>0.9543</v>
      </c>
    </row>
    <row r="39" ht="16.5" customHeight="1">
      <c r="A39" s="128" t="n">
        <v>450</v>
      </c>
      <c r="B39" s="128" t="n">
        <v>37.5</v>
      </c>
      <c r="C39" s="128"/>
      <c r="D39" s="128" t="n">
        <v>3</v>
      </c>
      <c r="E39" s="129" t="n">
        <v>0</v>
      </c>
      <c r="F39" s="129" t="n">
        <v>0.0015</v>
      </c>
      <c r="G39" s="129" t="n">
        <v>0.9742</v>
      </c>
      <c r="H39" s="17"/>
      <c r="I39" s="128" t="n">
        <v>450</v>
      </c>
      <c r="J39" s="128" t="n">
        <v>37.5</v>
      </c>
      <c r="K39" s="128"/>
      <c r="L39" s="128" t="n">
        <v>6</v>
      </c>
      <c r="M39" s="129" t="n">
        <v>0</v>
      </c>
      <c r="N39" s="129" t="n">
        <v>0.0095</v>
      </c>
      <c r="O39" s="129" t="n">
        <v>0.9254</v>
      </c>
      <c r="P39" s="17"/>
      <c r="Q39" s="128" t="n">
        <v>450</v>
      </c>
      <c r="R39" s="128" t="n">
        <v>37.5</v>
      </c>
      <c r="S39" s="128"/>
      <c r="T39" s="128" t="n">
        <v>5</v>
      </c>
      <c r="U39" s="129" t="n">
        <v>0</v>
      </c>
      <c r="V39" s="129" t="n">
        <v>0.0076</v>
      </c>
      <c r="W39" s="129" t="n">
        <v>0.9251</v>
      </c>
      <c r="X39" s="17"/>
      <c r="Y39" s="128" t="n">
        <v>450</v>
      </c>
      <c r="Z39" s="128" t="n">
        <v>37.5</v>
      </c>
      <c r="AA39" s="128" t="n">
        <v>1</v>
      </c>
      <c r="AB39" s="128" t="n">
        <v>5</v>
      </c>
      <c r="AC39" s="129" t="n">
        <v>0.2</v>
      </c>
      <c r="AD39" s="129" t="n">
        <v>0.0154</v>
      </c>
      <c r="AE39" s="129" t="n">
        <v>0.9231</v>
      </c>
      <c r="AF39" s="17"/>
      <c r="AG39" s="128" t="n">
        <v>450</v>
      </c>
      <c r="AH39" s="128" t="n">
        <v>37.5</v>
      </c>
      <c r="AI39" s="128"/>
      <c r="AJ39" s="128" t="n">
        <v>29</v>
      </c>
      <c r="AK39" s="129" t="n">
        <v>0</v>
      </c>
      <c r="AL39" s="129" t="n">
        <v>0.0222</v>
      </c>
      <c r="AM39" s="129" t="n">
        <v>0.9235</v>
      </c>
      <c r="AN39" s="17"/>
      <c r="AO39" s="128" t="n">
        <v>450</v>
      </c>
      <c r="AP39" s="128" t="n">
        <v>37.5</v>
      </c>
      <c r="AQ39" s="128" t="n">
        <v>1</v>
      </c>
      <c r="AR39" s="128" t="n">
        <v>10</v>
      </c>
      <c r="AS39" s="129" t="n">
        <v>0.1</v>
      </c>
      <c r="AT39" s="129" t="n">
        <v>0.0095</v>
      </c>
      <c r="AU39" s="129" t="n">
        <v>0.9638</v>
      </c>
    </row>
    <row r="40" ht="16.5" customHeight="1">
      <c r="A40" s="128" t="n">
        <v>500</v>
      </c>
      <c r="B40" s="128" t="n">
        <v>41.67</v>
      </c>
      <c r="C40" s="128"/>
      <c r="D40" s="128" t="n">
        <v>2</v>
      </c>
      <c r="E40" s="129" t="n">
        <v>0</v>
      </c>
      <c r="F40" s="129" t="n">
        <v>0.001</v>
      </c>
      <c r="G40" s="129" t="n">
        <v>0.9751</v>
      </c>
      <c r="H40" s="17"/>
      <c r="I40" s="128" t="n">
        <v>500</v>
      </c>
      <c r="J40" s="128" t="n">
        <v>41.67</v>
      </c>
      <c r="K40" s="128"/>
      <c r="L40" s="128" t="n">
        <v>4</v>
      </c>
      <c r="M40" s="129" t="n">
        <v>0</v>
      </c>
      <c r="N40" s="129" t="n">
        <v>0.0063</v>
      </c>
      <c r="O40" s="129" t="n">
        <v>0.9317</v>
      </c>
      <c r="P40" s="17"/>
      <c r="Q40" s="128" t="n">
        <v>500</v>
      </c>
      <c r="R40" s="128" t="n">
        <v>41.67</v>
      </c>
      <c r="S40" s="128"/>
      <c r="T40" s="128" t="n">
        <v>5</v>
      </c>
      <c r="U40" s="129" t="n">
        <v>0</v>
      </c>
      <c r="V40" s="129" t="n">
        <v>0.0076</v>
      </c>
      <c r="W40" s="129" t="n">
        <v>0.9327</v>
      </c>
      <c r="X40" s="17"/>
      <c r="Y40" s="128" t="n">
        <v>500</v>
      </c>
      <c r="Z40" s="128" t="n">
        <v>41.67</v>
      </c>
      <c r="AA40" s="128"/>
      <c r="AB40" s="128" t="n">
        <v>3</v>
      </c>
      <c r="AC40" s="129" t="n">
        <v>0</v>
      </c>
      <c r="AD40" s="129" t="n">
        <v>0.0092</v>
      </c>
      <c r="AE40" s="129" t="n">
        <v>0.9323</v>
      </c>
      <c r="AF40" s="17"/>
      <c r="AG40" s="128" t="n">
        <v>500</v>
      </c>
      <c r="AH40" s="128" t="n">
        <v>41.67</v>
      </c>
      <c r="AI40" s="128"/>
      <c r="AJ40" s="128" t="n">
        <v>20</v>
      </c>
      <c r="AK40" s="129" t="n">
        <v>0</v>
      </c>
      <c r="AL40" s="129" t="n">
        <v>0.0153</v>
      </c>
      <c r="AM40" s="129" t="n">
        <v>0.9388</v>
      </c>
      <c r="AN40" s="17"/>
      <c r="AO40" s="128" t="n">
        <v>500</v>
      </c>
      <c r="AP40" s="128" t="n">
        <v>41.67</v>
      </c>
      <c r="AQ40" s="128"/>
      <c r="AR40" s="128" t="n">
        <v>12</v>
      </c>
      <c r="AS40" s="129" t="n">
        <v>0</v>
      </c>
      <c r="AT40" s="129" t="n">
        <v>0.0114</v>
      </c>
      <c r="AU40" s="129" t="n">
        <v>0.9753</v>
      </c>
    </row>
    <row r="41" ht="16.5" customHeight="1">
      <c r="A41" s="128" t="n">
        <v>550</v>
      </c>
      <c r="B41" s="128" t="n">
        <v>45.83</v>
      </c>
      <c r="C41" s="128" t="n">
        <v>1</v>
      </c>
      <c r="D41" s="128" t="n">
        <v>5</v>
      </c>
      <c r="E41" s="129" t="n">
        <v>0.2</v>
      </c>
      <c r="F41" s="129" t="n">
        <v>0.0025</v>
      </c>
      <c r="G41" s="129" t="n">
        <v>0.9776</v>
      </c>
      <c r="H41" s="17"/>
      <c r="I41" s="128" t="n">
        <v>550</v>
      </c>
      <c r="J41" s="128" t="n">
        <v>45.83</v>
      </c>
      <c r="K41" s="128"/>
      <c r="L41" s="128" t="n">
        <v>5</v>
      </c>
      <c r="M41" s="129" t="n">
        <v>0</v>
      </c>
      <c r="N41" s="129" t="n">
        <v>0.0079</v>
      </c>
      <c r="O41" s="129" t="n">
        <v>0.9397</v>
      </c>
      <c r="P41" s="17"/>
      <c r="Q41" s="128" t="n">
        <v>550</v>
      </c>
      <c r="R41" s="128" t="n">
        <v>45.83</v>
      </c>
      <c r="S41" s="128"/>
      <c r="T41" s="128" t="n">
        <v>3</v>
      </c>
      <c r="U41" s="129" t="n">
        <v>0</v>
      </c>
      <c r="V41" s="129" t="n">
        <v>0.0046</v>
      </c>
      <c r="W41" s="129" t="n">
        <v>0.9373</v>
      </c>
      <c r="X41" s="17"/>
      <c r="Y41" s="128" t="n">
        <v>550</v>
      </c>
      <c r="Z41" s="128" t="n">
        <v>45.83</v>
      </c>
      <c r="AA41" s="128"/>
      <c r="AB41" s="128" t="n">
        <v>5</v>
      </c>
      <c r="AC41" s="129" t="n">
        <v>0</v>
      </c>
      <c r="AD41" s="129" t="n">
        <v>0.0154</v>
      </c>
      <c r="AE41" s="129" t="n">
        <v>0.9477</v>
      </c>
      <c r="AF41" s="17"/>
      <c r="AG41" s="128" t="n">
        <v>550</v>
      </c>
      <c r="AH41" s="128" t="n">
        <v>45.83</v>
      </c>
      <c r="AI41" s="128"/>
      <c r="AJ41" s="128" t="n">
        <v>12</v>
      </c>
      <c r="AK41" s="129" t="n">
        <v>0</v>
      </c>
      <c r="AL41" s="129" t="n">
        <v>0.0092</v>
      </c>
      <c r="AM41" s="129" t="n">
        <v>0.948</v>
      </c>
      <c r="AN41" s="17"/>
      <c r="AO41" s="128" t="n">
        <v>550</v>
      </c>
      <c r="AP41" s="128" t="n">
        <v>45.83</v>
      </c>
      <c r="AQ41" s="128"/>
      <c r="AR41" s="128" t="n">
        <v>5</v>
      </c>
      <c r="AS41" s="129" t="n">
        <v>0</v>
      </c>
      <c r="AT41" s="129" t="n">
        <v>0.0048</v>
      </c>
      <c r="AU41" s="129" t="n">
        <v>0.98</v>
      </c>
    </row>
    <row r="42" ht="16.5" customHeight="1">
      <c r="A42" s="128" t="n">
        <v>600</v>
      </c>
      <c r="B42" s="128" t="n">
        <v>50</v>
      </c>
      <c r="C42" s="128"/>
      <c r="D42" s="128" t="n">
        <v>7</v>
      </c>
      <c r="E42" s="129" t="n">
        <v>0</v>
      </c>
      <c r="F42" s="129" t="n">
        <v>0.0035</v>
      </c>
      <c r="G42" s="129" t="n">
        <v>0.9811</v>
      </c>
      <c r="H42" s="17"/>
      <c r="I42" s="128" t="n">
        <v>600</v>
      </c>
      <c r="J42" s="128" t="n">
        <v>50</v>
      </c>
      <c r="K42" s="128"/>
      <c r="L42" s="128" t="n">
        <v>5</v>
      </c>
      <c r="M42" s="129" t="n">
        <v>0</v>
      </c>
      <c r="N42" s="129" t="n">
        <v>0.0079</v>
      </c>
      <c r="O42" s="129" t="n">
        <v>0.9476</v>
      </c>
      <c r="P42" s="17"/>
      <c r="Q42" s="128" t="n">
        <v>600</v>
      </c>
      <c r="R42" s="128" t="n">
        <v>50</v>
      </c>
      <c r="S42" s="128"/>
      <c r="T42" s="128" t="n">
        <v>2</v>
      </c>
      <c r="U42" s="129" t="n">
        <v>0</v>
      </c>
      <c r="V42" s="129" t="n">
        <v>0.0031</v>
      </c>
      <c r="W42" s="129" t="n">
        <v>0.9404</v>
      </c>
      <c r="X42" s="17"/>
      <c r="Y42" s="128" t="n">
        <v>600</v>
      </c>
      <c r="Z42" s="128" t="n">
        <v>50</v>
      </c>
      <c r="AA42" s="128"/>
      <c r="AB42" s="128" t="n">
        <v>1</v>
      </c>
      <c r="AC42" s="129" t="n">
        <v>0</v>
      </c>
      <c r="AD42" s="129" t="n">
        <v>0.0031</v>
      </c>
      <c r="AE42" s="129" t="n">
        <v>0.9508</v>
      </c>
      <c r="AF42" s="17"/>
      <c r="AG42" s="128" t="n">
        <v>600</v>
      </c>
      <c r="AH42" s="128" t="n">
        <v>50</v>
      </c>
      <c r="AI42" s="128"/>
      <c r="AJ42" s="128" t="n">
        <v>12</v>
      </c>
      <c r="AK42" s="129" t="n">
        <v>0</v>
      </c>
      <c r="AL42" s="129" t="n">
        <v>0.0092</v>
      </c>
      <c r="AM42" s="129" t="n">
        <v>0.9572</v>
      </c>
      <c r="AN42" s="17"/>
      <c r="AO42" s="128" t="n">
        <v>600</v>
      </c>
      <c r="AP42" s="128" t="n">
        <v>50</v>
      </c>
      <c r="AQ42" s="128" t="n">
        <v>1</v>
      </c>
      <c r="AR42" s="128" t="n">
        <v>6</v>
      </c>
      <c r="AS42" s="129" t="n">
        <v>0.1667</v>
      </c>
      <c r="AT42" s="129" t="n">
        <v>0.0057</v>
      </c>
      <c r="AU42" s="129" t="n">
        <v>0.9857</v>
      </c>
    </row>
    <row r="43" ht="16.5" customHeight="1">
      <c r="A43" s="128" t="n">
        <v>650</v>
      </c>
      <c r="B43" s="128" t="n">
        <v>54.17</v>
      </c>
      <c r="C43" s="128"/>
      <c r="D43" s="128"/>
      <c r="E43" s="128" t="s">
        <v>708</v>
      </c>
      <c r="F43" s="129" t="n">
        <v>0</v>
      </c>
      <c r="G43" s="129" t="n">
        <v>0.9811</v>
      </c>
      <c r="H43" s="17"/>
      <c r="I43" s="128" t="n">
        <v>650</v>
      </c>
      <c r="J43" s="128" t="n">
        <v>54.17</v>
      </c>
      <c r="K43" s="128"/>
      <c r="L43" s="128" t="n">
        <v>2</v>
      </c>
      <c r="M43" s="129" t="n">
        <v>0</v>
      </c>
      <c r="N43" s="129" t="n">
        <v>0.0032</v>
      </c>
      <c r="O43" s="129" t="n">
        <v>0.9508</v>
      </c>
      <c r="P43" s="17"/>
      <c r="Q43" s="128" t="n">
        <v>650</v>
      </c>
      <c r="R43" s="128" t="n">
        <v>54.17</v>
      </c>
      <c r="S43" s="128"/>
      <c r="T43" s="128" t="n">
        <v>2</v>
      </c>
      <c r="U43" s="129" t="n">
        <v>0</v>
      </c>
      <c r="V43" s="129" t="n">
        <v>0.0031</v>
      </c>
      <c r="W43" s="129" t="n">
        <v>0.9434</v>
      </c>
      <c r="X43" s="17"/>
      <c r="Y43" s="128" t="n">
        <v>650</v>
      </c>
      <c r="Z43" s="128" t="n">
        <v>54.17</v>
      </c>
      <c r="AA43" s="128"/>
      <c r="AB43" s="128" t="n">
        <v>2</v>
      </c>
      <c r="AC43" s="129" t="n">
        <v>0</v>
      </c>
      <c r="AD43" s="129" t="n">
        <v>0.0062</v>
      </c>
      <c r="AE43" s="129" t="n">
        <v>0.9569</v>
      </c>
      <c r="AF43" s="17"/>
      <c r="AG43" s="128" t="n">
        <v>650</v>
      </c>
      <c r="AH43" s="128" t="n">
        <v>54.17</v>
      </c>
      <c r="AI43" s="128" t="n">
        <v>1</v>
      </c>
      <c r="AJ43" s="128" t="n">
        <v>8</v>
      </c>
      <c r="AK43" s="129" t="n">
        <v>0.125</v>
      </c>
      <c r="AL43" s="129" t="n">
        <v>0.0061</v>
      </c>
      <c r="AM43" s="129" t="n">
        <v>0.9633</v>
      </c>
      <c r="AN43" s="17"/>
      <c r="AO43" s="128" t="n">
        <v>650</v>
      </c>
      <c r="AP43" s="128" t="n">
        <v>54.17</v>
      </c>
      <c r="AQ43" s="128"/>
      <c r="AR43" s="128" t="n">
        <v>3</v>
      </c>
      <c r="AS43" s="129" t="n">
        <v>0</v>
      </c>
      <c r="AT43" s="129" t="n">
        <v>0.0029</v>
      </c>
      <c r="AU43" s="129" t="n">
        <v>0.9886</v>
      </c>
    </row>
    <row r="44" ht="16.5" customHeight="1">
      <c r="A44" s="128" t="n">
        <v>700</v>
      </c>
      <c r="B44" s="128" t="n">
        <v>58.33</v>
      </c>
      <c r="C44" s="128"/>
      <c r="D44" s="128" t="n">
        <v>4</v>
      </c>
      <c r="E44" s="129" t="n">
        <v>0</v>
      </c>
      <c r="F44" s="129" t="n">
        <v>0.002</v>
      </c>
      <c r="G44" s="129" t="n">
        <v>0.9831</v>
      </c>
      <c r="H44" s="17"/>
      <c r="I44" s="128" t="n">
        <v>700</v>
      </c>
      <c r="J44" s="128" t="n">
        <v>58.33</v>
      </c>
      <c r="K44" s="128"/>
      <c r="L44" s="128" t="n">
        <v>1</v>
      </c>
      <c r="M44" s="129" t="n">
        <v>0</v>
      </c>
      <c r="N44" s="129" t="n">
        <v>0.0016</v>
      </c>
      <c r="O44" s="129" t="n">
        <v>0.9524</v>
      </c>
      <c r="P44" s="17"/>
      <c r="Q44" s="128" t="n">
        <v>700</v>
      </c>
      <c r="R44" s="128" t="n">
        <v>58.33</v>
      </c>
      <c r="S44" s="128"/>
      <c r="T44" s="128" t="n">
        <v>5</v>
      </c>
      <c r="U44" s="129" t="n">
        <v>0</v>
      </c>
      <c r="V44" s="129" t="n">
        <v>0.0076</v>
      </c>
      <c r="W44" s="129" t="n">
        <v>0.9511</v>
      </c>
      <c r="X44" s="17"/>
      <c r="Y44" s="128" t="n">
        <v>700</v>
      </c>
      <c r="Z44" s="128" t="n">
        <v>58.33</v>
      </c>
      <c r="AA44" s="128"/>
      <c r="AB44" s="128" t="n">
        <v>2</v>
      </c>
      <c r="AC44" s="129" t="n">
        <v>0</v>
      </c>
      <c r="AD44" s="129" t="n">
        <v>0.0062</v>
      </c>
      <c r="AE44" s="129" t="n">
        <v>0.9631</v>
      </c>
      <c r="AF44" s="17"/>
      <c r="AG44" s="128" t="n">
        <v>700</v>
      </c>
      <c r="AH44" s="128" t="n">
        <v>58.33</v>
      </c>
      <c r="AI44" s="128"/>
      <c r="AJ44" s="128" t="n">
        <v>6</v>
      </c>
      <c r="AK44" s="129" t="n">
        <v>0</v>
      </c>
      <c r="AL44" s="129" t="n">
        <v>0.0046</v>
      </c>
      <c r="AM44" s="129" t="n">
        <v>0.9679</v>
      </c>
      <c r="AN44" s="17"/>
      <c r="AO44" s="128" t="n">
        <v>700</v>
      </c>
      <c r="AP44" s="128" t="n">
        <v>58.33</v>
      </c>
      <c r="AQ44" s="128"/>
      <c r="AR44" s="128" t="n">
        <v>5</v>
      </c>
      <c r="AS44" s="129" t="n">
        <v>0</v>
      </c>
      <c r="AT44" s="129" t="n">
        <v>0.0048</v>
      </c>
      <c r="AU44" s="129" t="n">
        <v>0.9933</v>
      </c>
    </row>
    <row r="45" ht="16.5" customHeight="1">
      <c r="A45" s="128" t="n">
        <v>750</v>
      </c>
      <c r="B45" s="128" t="n">
        <v>62.5</v>
      </c>
      <c r="C45" s="128"/>
      <c r="D45" s="128" t="n">
        <v>2</v>
      </c>
      <c r="E45" s="129" t="n">
        <v>0</v>
      </c>
      <c r="F45" s="129" t="n">
        <v>0.001</v>
      </c>
      <c r="G45" s="129" t="n">
        <v>0.9841</v>
      </c>
      <c r="H45" s="17"/>
      <c r="I45" s="128" t="n">
        <v>750</v>
      </c>
      <c r="J45" s="128" t="n">
        <v>62.5</v>
      </c>
      <c r="K45" s="128"/>
      <c r="L45" s="128" t="n">
        <v>5</v>
      </c>
      <c r="M45" s="129" t="n">
        <v>0</v>
      </c>
      <c r="N45" s="129" t="n">
        <v>0.0079</v>
      </c>
      <c r="O45" s="129" t="n">
        <v>0.9603</v>
      </c>
      <c r="P45" s="17"/>
      <c r="Q45" s="128" t="n">
        <v>750</v>
      </c>
      <c r="R45" s="128" t="n">
        <v>62.5</v>
      </c>
      <c r="S45" s="128"/>
      <c r="T45" s="128" t="n">
        <v>1</v>
      </c>
      <c r="U45" s="129" t="n">
        <v>0</v>
      </c>
      <c r="V45" s="129" t="n">
        <v>0.0015</v>
      </c>
      <c r="W45" s="129" t="n">
        <v>0.9526</v>
      </c>
      <c r="X45" s="17"/>
      <c r="Y45" s="128" t="n">
        <v>750</v>
      </c>
      <c r="Z45" s="128" t="n">
        <v>62.5</v>
      </c>
      <c r="AA45" s="128"/>
      <c r="AB45" s="128" t="n">
        <v>1</v>
      </c>
      <c r="AC45" s="129" t="n">
        <v>0</v>
      </c>
      <c r="AD45" s="129" t="n">
        <v>0.0031</v>
      </c>
      <c r="AE45" s="129" t="n">
        <v>0.9662</v>
      </c>
      <c r="AF45" s="17"/>
      <c r="AG45" s="128" t="n">
        <v>750</v>
      </c>
      <c r="AH45" s="128" t="n">
        <v>62.5</v>
      </c>
      <c r="AI45" s="128"/>
      <c r="AJ45" s="128" t="n">
        <v>4</v>
      </c>
      <c r="AK45" s="129" t="n">
        <v>0</v>
      </c>
      <c r="AL45" s="129" t="n">
        <v>0.0031</v>
      </c>
      <c r="AM45" s="129" t="n">
        <v>0.9709</v>
      </c>
      <c r="AN45" s="17"/>
      <c r="AO45" s="128" t="n">
        <v>750</v>
      </c>
      <c r="AP45" s="128" t="n">
        <v>62.5</v>
      </c>
      <c r="AQ45" s="128"/>
      <c r="AR45" s="128" t="n">
        <v>2</v>
      </c>
      <c r="AS45" s="129" t="n">
        <v>0</v>
      </c>
      <c r="AT45" s="129" t="n">
        <v>0.0019</v>
      </c>
      <c r="AU45" s="129" t="n">
        <v>0.9952</v>
      </c>
    </row>
    <row r="46" ht="16.5" customHeight="1">
      <c r="A46" s="128" t="n">
        <v>800</v>
      </c>
      <c r="B46" s="128" t="n">
        <v>66.67</v>
      </c>
      <c r="C46" s="128"/>
      <c r="D46" s="128" t="n">
        <v>3</v>
      </c>
      <c r="E46" s="129" t="n">
        <v>0</v>
      </c>
      <c r="F46" s="129" t="n">
        <v>0.0015</v>
      </c>
      <c r="G46" s="129" t="n">
        <v>0.9856</v>
      </c>
      <c r="H46" s="17"/>
      <c r="I46" s="128" t="n">
        <v>800</v>
      </c>
      <c r="J46" s="128" t="n">
        <v>66.67</v>
      </c>
      <c r="K46" s="128"/>
      <c r="L46" s="128"/>
      <c r="M46" s="128" t="s">
        <v>708</v>
      </c>
      <c r="N46" s="129" t="n">
        <v>0</v>
      </c>
      <c r="O46" s="129" t="n">
        <v>0.9603</v>
      </c>
      <c r="P46" s="17"/>
      <c r="Q46" s="128" t="n">
        <v>800</v>
      </c>
      <c r="R46" s="128" t="n">
        <v>66.67</v>
      </c>
      <c r="S46" s="128"/>
      <c r="T46" s="128"/>
      <c r="U46" s="128" t="s">
        <v>708</v>
      </c>
      <c r="V46" s="129" t="n">
        <v>0</v>
      </c>
      <c r="W46" s="129" t="n">
        <v>0.9526</v>
      </c>
      <c r="X46" s="17"/>
      <c r="Y46" s="128" t="n">
        <v>800</v>
      </c>
      <c r="Z46" s="128" t="n">
        <v>66.67</v>
      </c>
      <c r="AA46" s="128"/>
      <c r="AB46" s="128" t="n">
        <v>2</v>
      </c>
      <c r="AC46" s="129" t="n">
        <v>0</v>
      </c>
      <c r="AD46" s="129" t="n">
        <v>0.0062</v>
      </c>
      <c r="AE46" s="129" t="n">
        <v>0.9723</v>
      </c>
      <c r="AF46" s="17"/>
      <c r="AG46" s="128" t="n">
        <v>800</v>
      </c>
      <c r="AH46" s="128" t="n">
        <v>66.67</v>
      </c>
      <c r="AI46" s="128"/>
      <c r="AJ46" s="128" t="n">
        <v>8</v>
      </c>
      <c r="AK46" s="129" t="n">
        <v>0</v>
      </c>
      <c r="AL46" s="129" t="n">
        <v>0.0061</v>
      </c>
      <c r="AM46" s="129" t="n">
        <v>0.977</v>
      </c>
      <c r="AN46" s="17"/>
      <c r="AO46" s="128" t="n">
        <v>800</v>
      </c>
      <c r="AP46" s="128" t="n">
        <v>66.67</v>
      </c>
      <c r="AQ46" s="128"/>
      <c r="AR46" s="128" t="n">
        <v>1</v>
      </c>
      <c r="AS46" s="129" t="n">
        <v>0</v>
      </c>
      <c r="AT46" s="129" t="n">
        <v>0.001</v>
      </c>
      <c r="AU46" s="129" t="n">
        <v>0.9962</v>
      </c>
    </row>
    <row r="47" ht="16.5" customHeight="1">
      <c r="A47" s="128" t="n">
        <v>850</v>
      </c>
      <c r="B47" s="128" t="n">
        <v>70.83</v>
      </c>
      <c r="C47" s="128"/>
      <c r="D47" s="128" t="n">
        <v>3</v>
      </c>
      <c r="E47" s="129" t="n">
        <v>0</v>
      </c>
      <c r="F47" s="129" t="n">
        <v>0.0015</v>
      </c>
      <c r="G47" s="129" t="n">
        <v>0.9871</v>
      </c>
      <c r="H47" s="17"/>
      <c r="I47" s="128" t="n">
        <v>850</v>
      </c>
      <c r="J47" s="128" t="n">
        <v>70.83</v>
      </c>
      <c r="K47" s="128"/>
      <c r="L47" s="128"/>
      <c r="M47" s="128" t="s">
        <v>708</v>
      </c>
      <c r="N47" s="129" t="n">
        <v>0</v>
      </c>
      <c r="O47" s="129" t="n">
        <v>0.9603</v>
      </c>
      <c r="P47" s="17"/>
      <c r="Q47" s="128" t="n">
        <v>850</v>
      </c>
      <c r="R47" s="128" t="n">
        <v>70.83</v>
      </c>
      <c r="S47" s="128"/>
      <c r="T47" s="128"/>
      <c r="U47" s="128" t="s">
        <v>708</v>
      </c>
      <c r="V47" s="129" t="n">
        <v>0</v>
      </c>
      <c r="W47" s="129" t="n">
        <v>0.9526</v>
      </c>
      <c r="X47" s="17"/>
      <c r="Y47" s="128" t="n">
        <v>850</v>
      </c>
      <c r="Z47" s="128" t="n">
        <v>70.83</v>
      </c>
      <c r="AA47" s="128"/>
      <c r="AB47" s="128" t="n">
        <v>2</v>
      </c>
      <c r="AC47" s="129" t="n">
        <v>0</v>
      </c>
      <c r="AD47" s="129" t="n">
        <v>0.0062</v>
      </c>
      <c r="AE47" s="129" t="n">
        <v>0.9785</v>
      </c>
      <c r="AF47" s="17"/>
      <c r="AG47" s="128" t="n">
        <v>850</v>
      </c>
      <c r="AH47" s="128" t="n">
        <v>70.83</v>
      </c>
      <c r="AI47" s="128"/>
      <c r="AJ47" s="128" t="n">
        <v>8</v>
      </c>
      <c r="AK47" s="129" t="n">
        <v>0</v>
      </c>
      <c r="AL47" s="129" t="n">
        <v>0.0061</v>
      </c>
      <c r="AM47" s="129" t="n">
        <v>0.9832</v>
      </c>
      <c r="AN47" s="17"/>
      <c r="AO47" s="128" t="n">
        <v>850</v>
      </c>
      <c r="AP47" s="128" t="n">
        <v>70.83</v>
      </c>
      <c r="AQ47" s="128"/>
      <c r="AR47" s="128"/>
      <c r="AS47" s="128" t="s">
        <v>708</v>
      </c>
      <c r="AT47" s="129" t="n">
        <v>0</v>
      </c>
      <c r="AU47" s="129" t="n">
        <v>0.9962</v>
      </c>
    </row>
    <row r="48" ht="16.5" customHeight="1">
      <c r="A48" s="128" t="n">
        <v>900</v>
      </c>
      <c r="B48" s="128" t="n">
        <v>75</v>
      </c>
      <c r="C48" s="128"/>
      <c r="D48" s="128" t="n">
        <v>2</v>
      </c>
      <c r="E48" s="129" t="n">
        <v>0</v>
      </c>
      <c r="F48" s="129" t="n">
        <v>0.001</v>
      </c>
      <c r="G48" s="129" t="n">
        <v>0.9881</v>
      </c>
      <c r="H48" s="17"/>
      <c r="I48" s="128" t="n">
        <v>900</v>
      </c>
      <c r="J48" s="128" t="n">
        <v>75</v>
      </c>
      <c r="K48" s="128"/>
      <c r="L48" s="128" t="n">
        <v>3</v>
      </c>
      <c r="M48" s="129" t="n">
        <v>0</v>
      </c>
      <c r="N48" s="129" t="n">
        <v>0.0048</v>
      </c>
      <c r="O48" s="129" t="n">
        <v>0.9651</v>
      </c>
      <c r="P48" s="17"/>
      <c r="Q48" s="128" t="n">
        <v>900</v>
      </c>
      <c r="R48" s="128" t="n">
        <v>75</v>
      </c>
      <c r="S48" s="128"/>
      <c r="T48" s="128" t="n">
        <v>2</v>
      </c>
      <c r="U48" s="129" t="n">
        <v>0</v>
      </c>
      <c r="V48" s="129" t="n">
        <v>0.0031</v>
      </c>
      <c r="W48" s="129" t="n">
        <v>0.9557</v>
      </c>
      <c r="X48" s="17"/>
      <c r="Y48" s="128" t="n">
        <v>900</v>
      </c>
      <c r="Z48" s="128" t="n">
        <v>75</v>
      </c>
      <c r="AA48" s="128"/>
      <c r="AB48" s="128"/>
      <c r="AC48" s="128" t="s">
        <v>708</v>
      </c>
      <c r="AD48" s="129" t="n">
        <v>0</v>
      </c>
      <c r="AE48" s="129" t="n">
        <v>0.9785</v>
      </c>
      <c r="AF48" s="17"/>
      <c r="AG48" s="128" t="n">
        <v>900</v>
      </c>
      <c r="AH48" s="128" t="n">
        <v>75</v>
      </c>
      <c r="AI48" s="128"/>
      <c r="AJ48" s="128" t="n">
        <v>6</v>
      </c>
      <c r="AK48" s="129" t="n">
        <v>0</v>
      </c>
      <c r="AL48" s="129" t="n">
        <v>0.0046</v>
      </c>
      <c r="AM48" s="129" t="n">
        <v>0.9878</v>
      </c>
      <c r="AN48" s="17"/>
      <c r="AO48" s="128" t="n">
        <v>900</v>
      </c>
      <c r="AP48" s="128" t="n">
        <v>75</v>
      </c>
      <c r="AQ48" s="128"/>
      <c r="AR48" s="128"/>
      <c r="AS48" s="128" t="s">
        <v>708</v>
      </c>
      <c r="AT48" s="129" t="n">
        <v>0</v>
      </c>
      <c r="AU48" s="129" t="n">
        <v>0.9962</v>
      </c>
    </row>
    <row r="49" ht="16.5" customHeight="1">
      <c r="A49" s="128" t="n">
        <v>950</v>
      </c>
      <c r="B49" s="128" t="n">
        <v>79.17</v>
      </c>
      <c r="C49" s="128"/>
      <c r="D49" s="128" t="n">
        <v>2</v>
      </c>
      <c r="E49" s="129" t="n">
        <v>0</v>
      </c>
      <c r="F49" s="129" t="n">
        <v>0.001</v>
      </c>
      <c r="G49" s="129" t="n">
        <v>0.9891</v>
      </c>
      <c r="H49" s="17"/>
      <c r="I49" s="128" t="n">
        <v>950</v>
      </c>
      <c r="J49" s="128" t="n">
        <v>79.17</v>
      </c>
      <c r="K49" s="128"/>
      <c r="L49" s="128" t="n">
        <v>2</v>
      </c>
      <c r="M49" s="129" t="n">
        <v>0</v>
      </c>
      <c r="N49" s="129" t="n">
        <v>0.0032</v>
      </c>
      <c r="O49" s="129" t="n">
        <v>0.9683</v>
      </c>
      <c r="P49" s="17"/>
      <c r="Q49" s="128" t="n">
        <v>950</v>
      </c>
      <c r="R49" s="128" t="n">
        <v>79.17</v>
      </c>
      <c r="S49" s="128"/>
      <c r="T49" s="128" t="n">
        <v>1</v>
      </c>
      <c r="U49" s="129" t="n">
        <v>0</v>
      </c>
      <c r="V49" s="129" t="n">
        <v>0.0015</v>
      </c>
      <c r="W49" s="129" t="n">
        <v>0.9572</v>
      </c>
      <c r="X49" s="17"/>
      <c r="Y49" s="128" t="n">
        <v>950</v>
      </c>
      <c r="Z49" s="128" t="n">
        <v>79.17</v>
      </c>
      <c r="AA49" s="128"/>
      <c r="AB49" s="128" t="n">
        <v>1</v>
      </c>
      <c r="AC49" s="129" t="n">
        <v>0</v>
      </c>
      <c r="AD49" s="129" t="n">
        <v>0.0031</v>
      </c>
      <c r="AE49" s="129" t="n">
        <v>0.9815</v>
      </c>
      <c r="AF49" s="17"/>
      <c r="AG49" s="128" t="n">
        <v>950</v>
      </c>
      <c r="AH49" s="128" t="n">
        <v>79.17</v>
      </c>
      <c r="AI49" s="128" t="n">
        <v>2</v>
      </c>
      <c r="AJ49" s="128" t="n">
        <v>5</v>
      </c>
      <c r="AK49" s="129" t="n">
        <v>0.4</v>
      </c>
      <c r="AL49" s="129" t="n">
        <v>0.0038</v>
      </c>
      <c r="AM49" s="129" t="n">
        <v>0.9916</v>
      </c>
      <c r="AN49" s="17"/>
      <c r="AO49" s="128" t="n">
        <v>950</v>
      </c>
      <c r="AP49" s="128" t="n">
        <v>79.17</v>
      </c>
      <c r="AQ49" s="128"/>
      <c r="AR49" s="128"/>
      <c r="AS49" s="128" t="s">
        <v>708</v>
      </c>
      <c r="AT49" s="129" t="n">
        <v>0</v>
      </c>
      <c r="AU49" s="129" t="n">
        <v>0.9962</v>
      </c>
    </row>
    <row r="50" ht="16.5" customHeight="1">
      <c r="A50" s="128" t="n">
        <v>1000</v>
      </c>
      <c r="B50" s="128" t="n">
        <v>83.33</v>
      </c>
      <c r="C50" s="128"/>
      <c r="D50" s="128" t="n">
        <v>2</v>
      </c>
      <c r="E50" s="129" t="n">
        <v>0</v>
      </c>
      <c r="F50" s="129" t="n">
        <v>0.001</v>
      </c>
      <c r="G50" s="129" t="n">
        <v>0.9901</v>
      </c>
      <c r="H50" s="17"/>
      <c r="I50" s="128" t="n">
        <v>1000</v>
      </c>
      <c r="J50" s="128" t="n">
        <v>83.33</v>
      </c>
      <c r="K50" s="128"/>
      <c r="L50" s="128" t="n">
        <v>2</v>
      </c>
      <c r="M50" s="129" t="n">
        <v>0</v>
      </c>
      <c r="N50" s="129" t="n">
        <v>0.0032</v>
      </c>
      <c r="O50" s="129" t="n">
        <v>0.9714</v>
      </c>
      <c r="P50" s="17"/>
      <c r="Q50" s="128" t="n">
        <v>1000</v>
      </c>
      <c r="R50" s="128" t="n">
        <v>83.33</v>
      </c>
      <c r="S50" s="128"/>
      <c r="T50" s="128" t="n">
        <v>1</v>
      </c>
      <c r="U50" s="129" t="n">
        <v>0</v>
      </c>
      <c r="V50" s="129" t="n">
        <v>0.0015</v>
      </c>
      <c r="W50" s="129" t="n">
        <v>0.9587</v>
      </c>
      <c r="X50" s="17"/>
      <c r="Y50" s="128" t="n">
        <v>1000</v>
      </c>
      <c r="Z50" s="128" t="n">
        <v>83.33</v>
      </c>
      <c r="AA50" s="128"/>
      <c r="AB50" s="128"/>
      <c r="AC50" s="128" t="s">
        <v>708</v>
      </c>
      <c r="AD50" s="129" t="n">
        <v>0</v>
      </c>
      <c r="AE50" s="129" t="n">
        <v>0.9815</v>
      </c>
      <c r="AF50" s="17"/>
      <c r="AG50" s="128" t="n">
        <v>1000</v>
      </c>
      <c r="AH50" s="128" t="n">
        <v>83.33</v>
      </c>
      <c r="AI50" s="128"/>
      <c r="AJ50" s="128" t="n">
        <v>1</v>
      </c>
      <c r="AK50" s="129" t="n">
        <v>0</v>
      </c>
      <c r="AL50" s="129" t="n">
        <v>0.0008</v>
      </c>
      <c r="AM50" s="129" t="n">
        <v>0.9923</v>
      </c>
      <c r="AN50" s="17"/>
      <c r="AO50" s="128" t="n">
        <v>1000</v>
      </c>
      <c r="AP50" s="128" t="n">
        <v>83.33</v>
      </c>
      <c r="AQ50" s="128"/>
      <c r="AR50" s="128"/>
      <c r="AS50" s="128" t="s">
        <v>708</v>
      </c>
      <c r="AT50" s="129" t="n">
        <v>0</v>
      </c>
      <c r="AU50" s="129" t="n">
        <v>0.9962</v>
      </c>
    </row>
    <row r="51" ht="16.5" customHeight="1">
      <c r="A51" s="128" t="n">
        <v>1001</v>
      </c>
      <c r="B51" s="128" t="s">
        <v>699</v>
      </c>
      <c r="C51" s="128"/>
      <c r="D51" s="128" t="n">
        <v>20</v>
      </c>
      <c r="E51" s="129" t="n">
        <v>0</v>
      </c>
      <c r="F51" s="129" t="n">
        <v>0.0099</v>
      </c>
      <c r="G51" s="129" t="n">
        <v>1</v>
      </c>
      <c r="H51" s="17"/>
      <c r="I51" s="128" t="n">
        <v>1001</v>
      </c>
      <c r="J51" s="128" t="s">
        <v>699</v>
      </c>
      <c r="K51" s="128"/>
      <c r="L51" s="128" t="n">
        <v>18</v>
      </c>
      <c r="M51" s="129" t="n">
        <v>0</v>
      </c>
      <c r="N51" s="129" t="n">
        <v>0.0286</v>
      </c>
      <c r="O51" s="129" t="n">
        <v>1</v>
      </c>
      <c r="P51" s="17"/>
      <c r="Q51" s="128" t="n">
        <v>1001</v>
      </c>
      <c r="R51" s="128" t="s">
        <v>699</v>
      </c>
      <c r="S51" s="128"/>
      <c r="T51" s="128" t="n">
        <v>27</v>
      </c>
      <c r="U51" s="129" t="n">
        <v>0</v>
      </c>
      <c r="V51" s="129" t="n">
        <v>0.0413</v>
      </c>
      <c r="W51" s="129" t="n">
        <v>1</v>
      </c>
      <c r="X51" s="17"/>
      <c r="Y51" s="128" t="n">
        <v>1001</v>
      </c>
      <c r="Z51" s="128" t="s">
        <v>699</v>
      </c>
      <c r="AA51" s="128"/>
      <c r="AB51" s="128" t="n">
        <v>6</v>
      </c>
      <c r="AC51" s="129" t="n">
        <v>0</v>
      </c>
      <c r="AD51" s="129" t="n">
        <v>0.0185</v>
      </c>
      <c r="AE51" s="129" t="n">
        <v>1</v>
      </c>
      <c r="AF51" s="17"/>
      <c r="AG51" s="128" t="n">
        <v>1001</v>
      </c>
      <c r="AH51" s="128" t="s">
        <v>699</v>
      </c>
      <c r="AI51" s="128" t="n">
        <v>1</v>
      </c>
      <c r="AJ51" s="128" t="n">
        <v>10</v>
      </c>
      <c r="AK51" s="129" t="n">
        <v>0.1</v>
      </c>
      <c r="AL51" s="129" t="n">
        <v>0.0077</v>
      </c>
      <c r="AM51" s="129" t="n">
        <v>1</v>
      </c>
      <c r="AN51" s="17"/>
      <c r="AO51" s="128" t="n">
        <v>1001</v>
      </c>
      <c r="AP51" s="128" t="s">
        <v>699</v>
      </c>
      <c r="AQ51" s="128"/>
      <c r="AR51" s="128" t="n">
        <v>4</v>
      </c>
      <c r="AS51" s="129" t="n">
        <v>0</v>
      </c>
      <c r="AT51" s="129" t="n">
        <v>0.0038</v>
      </c>
      <c r="AU51" s="129" t="n">
        <v>1</v>
      </c>
    </row>
    <row r="52" ht="16.5" customHeight="1">
      <c r="A52" s="128" t="s">
        <v>608</v>
      </c>
      <c r="B52" s="128"/>
      <c r="C52" s="128" t="n">
        <v>90</v>
      </c>
      <c r="D52" s="128" t="n">
        <v>2012</v>
      </c>
      <c r="E52" s="129" t="n">
        <v>0.0447</v>
      </c>
      <c r="F52" s="129" t="n">
        <v>1</v>
      </c>
      <c r="G52" s="128"/>
      <c r="H52" s="17"/>
      <c r="I52" s="128" t="s">
        <v>608</v>
      </c>
      <c r="J52" s="128"/>
      <c r="K52" s="128" t="n">
        <v>12</v>
      </c>
      <c r="L52" s="128" t="n">
        <v>630</v>
      </c>
      <c r="M52" s="129" t="n">
        <v>0.019</v>
      </c>
      <c r="N52" s="129" t="n">
        <v>1</v>
      </c>
      <c r="O52" s="128"/>
      <c r="P52" s="17"/>
      <c r="Q52" s="128" t="s">
        <v>608</v>
      </c>
      <c r="R52" s="128"/>
      <c r="S52" s="128" t="n">
        <v>20</v>
      </c>
      <c r="T52" s="128" t="n">
        <v>654</v>
      </c>
      <c r="U52" s="129" t="n">
        <v>0.0306</v>
      </c>
      <c r="V52" s="129" t="n">
        <v>1</v>
      </c>
      <c r="W52" s="128"/>
      <c r="X52" s="17"/>
      <c r="Y52" s="128" t="s">
        <v>608</v>
      </c>
      <c r="Z52" s="128"/>
      <c r="AA52" s="128" t="n">
        <v>8</v>
      </c>
      <c r="AB52" s="128" t="n">
        <v>325</v>
      </c>
      <c r="AC52" s="129" t="n">
        <v>0.0246</v>
      </c>
      <c r="AD52" s="129" t="n">
        <v>1</v>
      </c>
      <c r="AE52" s="128"/>
      <c r="AF52" s="17"/>
      <c r="AG52" s="128" t="s">
        <v>608</v>
      </c>
      <c r="AH52" s="128"/>
      <c r="AI52" s="128" t="n">
        <v>83</v>
      </c>
      <c r="AJ52" s="128" t="n">
        <v>1307</v>
      </c>
      <c r="AK52" s="129" t="n">
        <v>0.0635</v>
      </c>
      <c r="AL52" s="129" t="n">
        <v>1</v>
      </c>
      <c r="AM52" s="128"/>
      <c r="AN52" s="17"/>
      <c r="AO52" s="128" t="s">
        <v>608</v>
      </c>
      <c r="AP52" s="128"/>
      <c r="AQ52" s="128" t="n">
        <v>59</v>
      </c>
      <c r="AR52" s="128" t="n">
        <v>1051</v>
      </c>
      <c r="AS52" s="129" t="n">
        <v>0.0561</v>
      </c>
      <c r="AT52" s="129" t="n">
        <v>1</v>
      </c>
      <c r="AU52" s="128"/>
    </row>
    <row r="53" ht="16.5" customHeight="1">
      <c r="A53" s="128" t="s">
        <v>700</v>
      </c>
      <c r="B53" s="128" t="n">
        <v>3184</v>
      </c>
      <c r="C53" s="128" t="s">
        <v>701</v>
      </c>
      <c r="D53" s="129" t="n">
        <v>0.0283</v>
      </c>
      <c r="E53" s="128"/>
      <c r="F53" s="128"/>
      <c r="G53" s="128"/>
      <c r="H53" s="17"/>
      <c r="I53" s="128" t="s">
        <v>700</v>
      </c>
      <c r="J53" s="128" t="n">
        <v>1910</v>
      </c>
      <c r="K53" s="128" t="s">
        <v>701</v>
      </c>
      <c r="L53" s="129" t="n">
        <v>0.0063</v>
      </c>
      <c r="M53" s="128"/>
      <c r="N53" s="128"/>
      <c r="O53" s="128"/>
      <c r="P53" s="17"/>
      <c r="Q53" s="128" t="s">
        <v>700</v>
      </c>
      <c r="R53" s="128" t="n">
        <v>3184</v>
      </c>
      <c r="S53" s="128" t="s">
        <v>701</v>
      </c>
      <c r="T53" s="129" t="n">
        <v>0.0063</v>
      </c>
      <c r="U53" s="128"/>
      <c r="V53" s="128"/>
      <c r="W53" s="128"/>
      <c r="X53" s="17"/>
      <c r="Y53" s="128" t="s">
        <v>700</v>
      </c>
      <c r="Z53" s="128" t="n">
        <v>1910</v>
      </c>
      <c r="AA53" s="128" t="s">
        <v>701</v>
      </c>
      <c r="AB53" s="129" t="n">
        <v>0.0042</v>
      </c>
      <c r="AC53" s="128"/>
      <c r="AD53" s="128"/>
      <c r="AE53" s="128"/>
      <c r="AF53" s="17"/>
      <c r="AG53" s="128" t="s">
        <v>700</v>
      </c>
      <c r="AH53" s="128" t="n">
        <v>3184</v>
      </c>
      <c r="AI53" s="128" t="s">
        <v>701</v>
      </c>
      <c r="AJ53" s="129" t="n">
        <v>0.0261</v>
      </c>
      <c r="AK53" s="128"/>
      <c r="AL53" s="128"/>
      <c r="AM53" s="128"/>
      <c r="AN53" s="17"/>
      <c r="AO53" s="128" t="s">
        <v>700</v>
      </c>
      <c r="AP53" s="128" t="n">
        <v>1910</v>
      </c>
      <c r="AQ53" s="128" t="s">
        <v>701</v>
      </c>
      <c r="AR53" s="129" t="n">
        <v>0.0309</v>
      </c>
      <c r="AS53" s="128"/>
      <c r="AT53" s="128"/>
      <c r="AU53" s="128"/>
    </row>
    <row r="55" ht="120.75" customHeight="1">
      <c r="A55" s="520" t="s">
        <v>709</v>
      </c>
      <c r="B55" s="11"/>
      <c r="C55" s="11"/>
      <c r="D55" s="11"/>
      <c r="E55" s="11"/>
      <c r="F55" s="11"/>
      <c r="G55" s="11"/>
      <c r="H55" s="17"/>
      <c r="I55" s="521" t="s">
        <v>710</v>
      </c>
      <c r="J55" s="11"/>
      <c r="K55" s="11"/>
      <c r="L55" s="11"/>
      <c r="M55" s="11"/>
      <c r="N55" s="11"/>
      <c r="O55" s="11"/>
      <c r="P55" s="17"/>
      <c r="Q55" s="522" t="s">
        <v>711</v>
      </c>
      <c r="R55" s="11"/>
      <c r="S55" s="11"/>
      <c r="T55" s="11"/>
      <c r="U55" s="11"/>
      <c r="V55" s="11"/>
      <c r="W55" s="11"/>
      <c r="X55" s="17"/>
      <c r="Y55" s="523" t="s">
        <v>712</v>
      </c>
      <c r="Z55" s="11"/>
      <c r="AA55" s="11"/>
      <c r="AB55" s="11"/>
      <c r="AC55" s="11"/>
      <c r="AD55" s="11"/>
      <c r="AE55" s="11"/>
      <c r="AF55" s="17"/>
      <c r="AG55" s="524" t="s">
        <v>713</v>
      </c>
      <c r="AH55" s="11"/>
      <c r="AI55" s="11"/>
      <c r="AJ55" s="11"/>
      <c r="AK55" s="11"/>
      <c r="AL55" s="11"/>
      <c r="AM55" s="11"/>
      <c r="AN55" s="17"/>
      <c r="AO55" s="525" t="s">
        <v>714</v>
      </c>
      <c r="AP55" s="11"/>
      <c r="AQ55" s="11"/>
      <c r="AR55" s="11"/>
      <c r="AS55" s="11"/>
      <c r="AT55" s="11"/>
      <c r="AU55" s="11"/>
      <c r="AV55" s="17"/>
      <c r="AW55" s="526" t="s">
        <v>715</v>
      </c>
      <c r="AX55" s="11"/>
      <c r="AY55" s="11"/>
      <c r="AZ55" s="11"/>
      <c r="BA55" s="11"/>
      <c r="BB55" s="11"/>
      <c r="BC55" s="11"/>
      <c r="BD55" s="17"/>
      <c r="BE55" s="527" t="s">
        <v>716</v>
      </c>
      <c r="BF55" s="11"/>
      <c r="BG55" s="11"/>
      <c r="BH55" s="11"/>
      <c r="BI55" s="11"/>
      <c r="BJ55" s="11"/>
      <c r="BK55" s="11"/>
      <c r="BL55" s="17"/>
      <c r="BM55" s="528" t="s">
        <v>717</v>
      </c>
      <c r="BN55" s="11"/>
      <c r="BO55" s="11"/>
      <c r="BP55" s="11"/>
      <c r="BQ55" s="11"/>
      <c r="BR55" s="11"/>
      <c r="BS55" s="11"/>
      <c r="BT55" s="17"/>
      <c r="BU55" s="529" t="s">
        <v>718</v>
      </c>
      <c r="BV55" s="11"/>
      <c r="BW55" s="11"/>
      <c r="BX55" s="11"/>
      <c r="BY55" s="11"/>
      <c r="BZ55" s="11"/>
      <c r="CA55" s="11"/>
      <c r="CB55" s="17"/>
      <c r="CC55" s="530" t="s">
        <v>719</v>
      </c>
      <c r="CD55" s="11"/>
      <c r="CE55" s="11"/>
      <c r="CF55" s="11"/>
      <c r="CG55" s="11"/>
      <c r="CH55" s="11"/>
      <c r="CI55" s="11"/>
      <c r="CJ55" s="17"/>
      <c r="CK55" s="531" t="s">
        <v>720</v>
      </c>
      <c r="CL55" s="11"/>
      <c r="CM55" s="11"/>
      <c r="CN55" s="11"/>
      <c r="CO55" s="11"/>
      <c r="CP55" s="11"/>
      <c r="CQ55" s="11"/>
    </row>
    <row r="56" ht="78.75" customHeight="1">
      <c r="A56" s="532" t="s">
        <v>694</v>
      </c>
      <c r="B56" s="126" t="s">
        <v>695</v>
      </c>
      <c r="C56" s="533" t="s">
        <v>696</v>
      </c>
      <c r="D56" s="126" t="s">
        <v>447</v>
      </c>
      <c r="E56" s="126" t="s">
        <v>587</v>
      </c>
      <c r="F56" s="126" t="s">
        <v>697</v>
      </c>
      <c r="G56" s="126" t="s">
        <v>698</v>
      </c>
      <c r="H56" s="72"/>
      <c r="I56" s="534" t="s">
        <v>694</v>
      </c>
      <c r="J56" s="126" t="s">
        <v>695</v>
      </c>
      <c r="K56" s="535" t="s">
        <v>696</v>
      </c>
      <c r="L56" s="126" t="s">
        <v>447</v>
      </c>
      <c r="M56" s="126" t="s">
        <v>587</v>
      </c>
      <c r="N56" s="126" t="s">
        <v>697</v>
      </c>
      <c r="O56" s="126" t="s">
        <v>698</v>
      </c>
      <c r="P56" s="72"/>
      <c r="Q56" s="536" t="s">
        <v>694</v>
      </c>
      <c r="R56" s="126" t="s">
        <v>695</v>
      </c>
      <c r="S56" s="537" t="s">
        <v>696</v>
      </c>
      <c r="T56" s="126" t="s">
        <v>447</v>
      </c>
      <c r="U56" s="126" t="s">
        <v>587</v>
      </c>
      <c r="V56" s="126" t="s">
        <v>697</v>
      </c>
      <c r="W56" s="126" t="s">
        <v>698</v>
      </c>
      <c r="X56" s="72"/>
      <c r="Y56" s="538" t="s">
        <v>694</v>
      </c>
      <c r="Z56" s="126" t="s">
        <v>695</v>
      </c>
      <c r="AA56" s="539" t="s">
        <v>696</v>
      </c>
      <c r="AB56" s="126" t="s">
        <v>447</v>
      </c>
      <c r="AC56" s="126" t="s">
        <v>587</v>
      </c>
      <c r="AD56" s="126" t="s">
        <v>697</v>
      </c>
      <c r="AE56" s="126" t="s">
        <v>698</v>
      </c>
      <c r="AF56" s="72"/>
      <c r="AG56" s="540" t="s">
        <v>694</v>
      </c>
      <c r="AH56" s="126" t="s">
        <v>695</v>
      </c>
      <c r="AI56" s="541" t="s">
        <v>696</v>
      </c>
      <c r="AJ56" s="126" t="s">
        <v>447</v>
      </c>
      <c r="AK56" s="126" t="s">
        <v>587</v>
      </c>
      <c r="AL56" s="126" t="s">
        <v>697</v>
      </c>
      <c r="AM56" s="126" t="s">
        <v>698</v>
      </c>
      <c r="AN56" s="72"/>
      <c r="AO56" s="542" t="s">
        <v>694</v>
      </c>
      <c r="AP56" s="126" t="s">
        <v>695</v>
      </c>
      <c r="AQ56" s="543" t="s">
        <v>696</v>
      </c>
      <c r="AR56" s="126" t="s">
        <v>447</v>
      </c>
      <c r="AS56" s="126" t="s">
        <v>587</v>
      </c>
      <c r="AT56" s="126" t="s">
        <v>697</v>
      </c>
      <c r="AU56" s="126" t="s">
        <v>698</v>
      </c>
      <c r="AV56" s="72"/>
      <c r="AW56" s="544" t="s">
        <v>694</v>
      </c>
      <c r="AX56" s="126" t="s">
        <v>695</v>
      </c>
      <c r="AY56" s="545" t="s">
        <v>696</v>
      </c>
      <c r="AZ56" s="126" t="s">
        <v>447</v>
      </c>
      <c r="BA56" s="126" t="s">
        <v>587</v>
      </c>
      <c r="BB56" s="126" t="s">
        <v>697</v>
      </c>
      <c r="BC56" s="126" t="s">
        <v>698</v>
      </c>
      <c r="BD56" s="72"/>
      <c r="BE56" s="546" t="s">
        <v>694</v>
      </c>
      <c r="BF56" s="126" t="s">
        <v>695</v>
      </c>
      <c r="BG56" s="547" t="s">
        <v>696</v>
      </c>
      <c r="BH56" s="126" t="s">
        <v>447</v>
      </c>
      <c r="BI56" s="126" t="s">
        <v>587</v>
      </c>
      <c r="BJ56" s="126" t="s">
        <v>697</v>
      </c>
      <c r="BK56" s="126" t="s">
        <v>698</v>
      </c>
      <c r="BL56" s="72"/>
      <c r="BM56" s="548" t="s">
        <v>694</v>
      </c>
      <c r="BN56" s="126" t="s">
        <v>695</v>
      </c>
      <c r="BO56" s="549" t="s">
        <v>696</v>
      </c>
      <c r="BP56" s="126" t="s">
        <v>447</v>
      </c>
      <c r="BQ56" s="126" t="s">
        <v>587</v>
      </c>
      <c r="BR56" s="126" t="s">
        <v>697</v>
      </c>
      <c r="BS56" s="126" t="s">
        <v>698</v>
      </c>
      <c r="BT56" s="72"/>
      <c r="BU56" s="550" t="s">
        <v>694</v>
      </c>
      <c r="BV56" s="126" t="s">
        <v>695</v>
      </c>
      <c r="BW56" s="551" t="s">
        <v>696</v>
      </c>
      <c r="BX56" s="126" t="s">
        <v>447</v>
      </c>
      <c r="BY56" s="126" t="s">
        <v>587</v>
      </c>
      <c r="BZ56" s="126" t="s">
        <v>697</v>
      </c>
      <c r="CA56" s="126" t="s">
        <v>698</v>
      </c>
      <c r="CB56" s="72"/>
      <c r="CC56" s="552" t="s">
        <v>694</v>
      </c>
      <c r="CD56" s="126" t="s">
        <v>695</v>
      </c>
      <c r="CE56" s="553" t="s">
        <v>696</v>
      </c>
      <c r="CF56" s="126" t="s">
        <v>447</v>
      </c>
      <c r="CG56" s="126" t="s">
        <v>587</v>
      </c>
      <c r="CH56" s="126" t="s">
        <v>697</v>
      </c>
      <c r="CI56" s="126" t="s">
        <v>698</v>
      </c>
      <c r="CJ56" s="72"/>
      <c r="CK56" s="554" t="s">
        <v>694</v>
      </c>
      <c r="CL56" s="126" t="s">
        <v>695</v>
      </c>
      <c r="CM56" s="555" t="s">
        <v>696</v>
      </c>
      <c r="CN56" s="126" t="s">
        <v>447</v>
      </c>
      <c r="CO56" s="126" t="s">
        <v>587</v>
      </c>
      <c r="CP56" s="126" t="s">
        <v>697</v>
      </c>
      <c r="CQ56" s="126" t="s">
        <v>698</v>
      </c>
    </row>
    <row r="57" ht="16.5" customHeight="1">
      <c r="A57" s="182" t="n">
        <v>10</v>
      </c>
      <c r="B57" s="182" t="n">
        <v>0.83</v>
      </c>
      <c r="C57" s="182" t="n">
        <v>279</v>
      </c>
      <c r="D57" s="182" t="n">
        <v>6271</v>
      </c>
      <c r="E57" s="183" t="n">
        <v>0.0445</v>
      </c>
      <c r="F57" s="183" t="n">
        <v>0.5081</v>
      </c>
      <c r="G57" s="183" t="n">
        <v>0.5081</v>
      </c>
      <c r="H57" s="184"/>
      <c r="I57" s="182" t="n">
        <v>10</v>
      </c>
      <c r="J57" s="182" t="n">
        <v>0.83</v>
      </c>
      <c r="K57" s="182" t="n">
        <v>14</v>
      </c>
      <c r="L57" s="182" t="n">
        <v>169</v>
      </c>
      <c r="M57" s="183" t="n">
        <v>0.0828</v>
      </c>
      <c r="N57" s="183" t="n">
        <v>0.0402</v>
      </c>
      <c r="O57" s="183" t="n">
        <v>0.0402</v>
      </c>
      <c r="P57" s="184"/>
      <c r="Q57" s="182" t="n">
        <v>10</v>
      </c>
      <c r="R57" s="182" t="n">
        <v>0.83</v>
      </c>
      <c r="S57" s="182" t="n">
        <v>8</v>
      </c>
      <c r="T57" s="182" t="n">
        <v>113</v>
      </c>
      <c r="U57" s="183" t="n">
        <v>0.0708</v>
      </c>
      <c r="V57" s="183" t="n">
        <v>0.0135</v>
      </c>
      <c r="W57" s="183" t="n">
        <v>0.0135</v>
      </c>
      <c r="X57" s="184"/>
      <c r="Y57" s="182" t="n">
        <v>10</v>
      </c>
      <c r="Z57" s="182" t="n">
        <v>0.83</v>
      </c>
      <c r="AA57" s="182" t="n">
        <v>30</v>
      </c>
      <c r="AB57" s="182" t="n">
        <v>1236</v>
      </c>
      <c r="AC57" s="183" t="n">
        <v>0.0243</v>
      </c>
      <c r="AD57" s="183" t="n">
        <v>0.2396</v>
      </c>
      <c r="AE57" s="183" t="n">
        <v>0.2396</v>
      </c>
      <c r="AF57" s="184"/>
      <c r="AG57" s="182" t="n">
        <v>10</v>
      </c>
      <c r="AH57" s="182" t="n">
        <v>0.83</v>
      </c>
      <c r="AI57" s="182" t="n">
        <v>0</v>
      </c>
      <c r="AJ57" s="182" t="n">
        <v>7</v>
      </c>
      <c r="AK57" s="183" t="n">
        <v>0</v>
      </c>
      <c r="AL57" s="183" t="n">
        <v>0.0031</v>
      </c>
      <c r="AM57" s="183" t="n">
        <v>0.0031</v>
      </c>
      <c r="AN57" s="184"/>
      <c r="AO57" s="182" t="n">
        <v>10</v>
      </c>
      <c r="AP57" s="182" t="n">
        <v>0.83</v>
      </c>
      <c r="AQ57" s="182" t="n">
        <v>0</v>
      </c>
      <c r="AR57" s="182" t="n">
        <v>3</v>
      </c>
      <c r="AS57" s="183" t="n">
        <v>0</v>
      </c>
      <c r="AT57" s="183" t="n">
        <v>0.0005</v>
      </c>
      <c r="AU57" s="183" t="n">
        <v>0.0005</v>
      </c>
      <c r="AV57" s="184"/>
      <c r="AW57" s="182" t="n">
        <v>10</v>
      </c>
      <c r="AX57" s="182" t="n">
        <v>0.83</v>
      </c>
      <c r="AY57" s="182" t="n">
        <v>10</v>
      </c>
      <c r="AZ57" s="182" t="n">
        <v>505</v>
      </c>
      <c r="BA57" s="183" t="n">
        <v>0.0198</v>
      </c>
      <c r="BB57" s="183" t="n">
        <v>0.3657</v>
      </c>
      <c r="BC57" s="183" t="n">
        <v>0.3657</v>
      </c>
      <c r="BD57" s="184"/>
      <c r="BE57" s="182" t="n">
        <v>10</v>
      </c>
      <c r="BF57" s="182" t="n">
        <v>0.83</v>
      </c>
      <c r="BG57" s="182" t="n">
        <v>0</v>
      </c>
      <c r="BH57" s="182" t="n">
        <v>8</v>
      </c>
      <c r="BI57" s="183" t="n">
        <v>0</v>
      </c>
      <c r="BJ57" s="183" t="n">
        <v>0.0138</v>
      </c>
      <c r="BK57" s="183" t="n">
        <v>0.0138</v>
      </c>
      <c r="BL57" s="184"/>
      <c r="BM57" s="182" t="n">
        <v>10</v>
      </c>
      <c r="BN57" s="182" t="n">
        <v>0.83</v>
      </c>
      <c r="BO57" s="182" t="n">
        <v>0</v>
      </c>
      <c r="BP57" s="182" t="n">
        <v>4</v>
      </c>
      <c r="BQ57" s="183" t="n">
        <v>0</v>
      </c>
      <c r="BR57" s="183" t="n">
        <v>0.0031</v>
      </c>
      <c r="BS57" s="183" t="n">
        <v>0.0031</v>
      </c>
      <c r="BT57" s="184"/>
      <c r="BU57" s="182" t="n">
        <v>10</v>
      </c>
      <c r="BV57" s="182" t="n">
        <v>0.83</v>
      </c>
      <c r="BW57" s="182" t="n">
        <v>151</v>
      </c>
      <c r="BX57" s="182" t="n">
        <v>4153</v>
      </c>
      <c r="BY57" s="183" t="n">
        <v>0.0364</v>
      </c>
      <c r="BZ57" s="183" t="n">
        <v>0.5033</v>
      </c>
      <c r="CA57" s="183" t="n">
        <v>0.5033</v>
      </c>
      <c r="CB57" s="184"/>
      <c r="CC57" s="182" t="n">
        <v>10</v>
      </c>
      <c r="CD57" s="182" t="n">
        <v>0.83</v>
      </c>
      <c r="CE57" s="182" t="n">
        <v>9</v>
      </c>
      <c r="CF57" s="182" t="n">
        <v>147</v>
      </c>
      <c r="CG57" s="183" t="n">
        <v>0.0612</v>
      </c>
      <c r="CH57" s="183" t="n">
        <v>0.0485</v>
      </c>
      <c r="CI57" s="183" t="n">
        <v>0.0485</v>
      </c>
      <c r="CJ57" s="184"/>
      <c r="CK57" s="182" t="n">
        <v>10</v>
      </c>
      <c r="CL57" s="182" t="n">
        <v>0.83</v>
      </c>
      <c r="CM57" s="182" t="n">
        <v>4</v>
      </c>
      <c r="CN57" s="182" t="n">
        <v>72</v>
      </c>
      <c r="CO57" s="183" t="n">
        <v>0.0556</v>
      </c>
      <c r="CP57" s="183" t="n">
        <v>0.0122</v>
      </c>
      <c r="CQ57" s="183" t="n">
        <v>0.0122</v>
      </c>
    </row>
    <row r="58" ht="16.5" customHeight="1">
      <c r="A58" s="182" t="n">
        <v>50</v>
      </c>
      <c r="B58" s="182" t="n">
        <v>4.17</v>
      </c>
      <c r="C58" s="182" t="n">
        <v>273</v>
      </c>
      <c r="D58" s="182" t="n">
        <v>4267</v>
      </c>
      <c r="E58" s="183" t="n">
        <v>0.064</v>
      </c>
      <c r="F58" s="183" t="n">
        <v>0.3457</v>
      </c>
      <c r="G58" s="183" t="n">
        <v>0.8538</v>
      </c>
      <c r="H58" s="184"/>
      <c r="I58" s="182" t="n">
        <v>50</v>
      </c>
      <c r="J58" s="182" t="n">
        <v>4.17</v>
      </c>
      <c r="K58" s="182" t="n">
        <v>85</v>
      </c>
      <c r="L58" s="182" t="n">
        <v>1322</v>
      </c>
      <c r="M58" s="183" t="n">
        <v>0.0643</v>
      </c>
      <c r="N58" s="183" t="n">
        <v>0.3148</v>
      </c>
      <c r="O58" s="183" t="n">
        <v>0.3551</v>
      </c>
      <c r="P58" s="184"/>
      <c r="Q58" s="182" t="n">
        <v>50</v>
      </c>
      <c r="R58" s="182" t="n">
        <v>4.17</v>
      </c>
      <c r="S58" s="182" t="n">
        <v>115</v>
      </c>
      <c r="T58" s="182" t="n">
        <v>1512</v>
      </c>
      <c r="U58" s="183" t="n">
        <v>0.0761</v>
      </c>
      <c r="V58" s="183" t="n">
        <v>0.18</v>
      </c>
      <c r="W58" s="183" t="n">
        <v>0.1934</v>
      </c>
      <c r="X58" s="184"/>
      <c r="Y58" s="182" t="n">
        <v>50</v>
      </c>
      <c r="Z58" s="182" t="n">
        <v>4.17</v>
      </c>
      <c r="AA58" s="182" t="n">
        <v>87</v>
      </c>
      <c r="AB58" s="182" t="n">
        <v>2537</v>
      </c>
      <c r="AC58" s="183" t="n">
        <v>0.0343</v>
      </c>
      <c r="AD58" s="183" t="n">
        <v>0.4919</v>
      </c>
      <c r="AE58" s="183" t="n">
        <v>0.7315</v>
      </c>
      <c r="AF58" s="184"/>
      <c r="AG58" s="182" t="n">
        <v>50</v>
      </c>
      <c r="AH58" s="182" t="n">
        <v>4.17</v>
      </c>
      <c r="AI58" s="182" t="n">
        <v>16</v>
      </c>
      <c r="AJ58" s="182" t="n">
        <v>298</v>
      </c>
      <c r="AK58" s="183" t="n">
        <v>0.0537</v>
      </c>
      <c r="AL58" s="183" t="n">
        <v>0.1325</v>
      </c>
      <c r="AM58" s="183" t="n">
        <v>0.1356</v>
      </c>
      <c r="AN58" s="184"/>
      <c r="AO58" s="182" t="n">
        <v>50</v>
      </c>
      <c r="AP58" s="182" t="n">
        <v>4.17</v>
      </c>
      <c r="AQ58" s="182" t="n">
        <v>5</v>
      </c>
      <c r="AR58" s="182" t="n">
        <v>130</v>
      </c>
      <c r="AS58" s="183" t="n">
        <v>0.0385</v>
      </c>
      <c r="AT58" s="183" t="n">
        <v>0.0235</v>
      </c>
      <c r="AU58" s="183" t="n">
        <v>0.0241</v>
      </c>
      <c r="AV58" s="184"/>
      <c r="AW58" s="182" t="n">
        <v>50</v>
      </c>
      <c r="AX58" s="182" t="n">
        <v>4.17</v>
      </c>
      <c r="AY58" s="182" t="n">
        <v>14</v>
      </c>
      <c r="AZ58" s="182" t="n">
        <v>530</v>
      </c>
      <c r="BA58" s="183" t="n">
        <v>0.0264</v>
      </c>
      <c r="BB58" s="183" t="n">
        <v>0.3838</v>
      </c>
      <c r="BC58" s="183" t="n">
        <v>0.7495</v>
      </c>
      <c r="BD58" s="184"/>
      <c r="BE58" s="182" t="n">
        <v>50</v>
      </c>
      <c r="BF58" s="182" t="n">
        <v>4.17</v>
      </c>
      <c r="BG58" s="182" t="n">
        <v>9</v>
      </c>
      <c r="BH58" s="182" t="n">
        <v>182</v>
      </c>
      <c r="BI58" s="183" t="n">
        <v>0.0495</v>
      </c>
      <c r="BJ58" s="183" t="n">
        <v>0.3149</v>
      </c>
      <c r="BK58" s="183" t="n">
        <v>0.3287</v>
      </c>
      <c r="BL58" s="184"/>
      <c r="BM58" s="182" t="n">
        <v>50</v>
      </c>
      <c r="BN58" s="182" t="n">
        <v>4.17</v>
      </c>
      <c r="BO58" s="182" t="n">
        <v>4</v>
      </c>
      <c r="BP58" s="182" t="n">
        <v>150</v>
      </c>
      <c r="BQ58" s="183" t="n">
        <v>0.0267</v>
      </c>
      <c r="BR58" s="183" t="n">
        <v>0.115</v>
      </c>
      <c r="BS58" s="183" t="n">
        <v>0.1181</v>
      </c>
      <c r="BT58" s="184"/>
      <c r="BU58" s="182" t="n">
        <v>50</v>
      </c>
      <c r="BV58" s="182" t="n">
        <v>4.17</v>
      </c>
      <c r="BW58" s="182" t="n">
        <v>144</v>
      </c>
      <c r="BX58" s="182" t="n">
        <v>2820</v>
      </c>
      <c r="BY58" s="183" t="n">
        <v>0.0511</v>
      </c>
      <c r="BZ58" s="183" t="n">
        <v>0.3418</v>
      </c>
      <c r="CA58" s="183" t="n">
        <v>0.8451</v>
      </c>
      <c r="CB58" s="184"/>
      <c r="CC58" s="182" t="n">
        <v>50</v>
      </c>
      <c r="CD58" s="182" t="n">
        <v>4.17</v>
      </c>
      <c r="CE58" s="182" t="n">
        <v>50</v>
      </c>
      <c r="CF58" s="182" t="n">
        <v>941</v>
      </c>
      <c r="CG58" s="183" t="n">
        <v>0.0531</v>
      </c>
      <c r="CH58" s="183" t="n">
        <v>0.3107</v>
      </c>
      <c r="CI58" s="183" t="n">
        <v>0.3592</v>
      </c>
      <c r="CJ58" s="184"/>
      <c r="CK58" s="182" t="n">
        <v>50</v>
      </c>
      <c r="CL58" s="182" t="n">
        <v>4.17</v>
      </c>
      <c r="CM58" s="182" t="n">
        <v>54</v>
      </c>
      <c r="CN58" s="182" t="n">
        <v>1072</v>
      </c>
      <c r="CO58" s="183" t="n">
        <v>0.0504</v>
      </c>
      <c r="CP58" s="183" t="n">
        <v>0.181</v>
      </c>
      <c r="CQ58" s="183" t="n">
        <v>0.1931</v>
      </c>
    </row>
    <row r="59" ht="16.5" customHeight="1">
      <c r="A59" s="182" t="n">
        <v>100</v>
      </c>
      <c r="B59" s="182" t="n">
        <v>8.33</v>
      </c>
      <c r="C59" s="182" t="n">
        <v>10</v>
      </c>
      <c r="D59" s="182" t="n">
        <v>394</v>
      </c>
      <c r="E59" s="183" t="n">
        <v>0.0254</v>
      </c>
      <c r="F59" s="183" t="n">
        <v>0.0319</v>
      </c>
      <c r="G59" s="183" t="n">
        <v>0.8857</v>
      </c>
      <c r="H59" s="184"/>
      <c r="I59" s="182" t="n">
        <v>100</v>
      </c>
      <c r="J59" s="182" t="n">
        <v>8.33</v>
      </c>
      <c r="K59" s="182" t="n">
        <v>43</v>
      </c>
      <c r="L59" s="182" t="n">
        <v>857</v>
      </c>
      <c r="M59" s="183" t="n">
        <v>0.0502</v>
      </c>
      <c r="N59" s="183" t="n">
        <v>0.2041</v>
      </c>
      <c r="O59" s="183" t="n">
        <v>0.5592</v>
      </c>
      <c r="P59" s="184"/>
      <c r="Q59" s="182" t="n">
        <v>100</v>
      </c>
      <c r="R59" s="182" t="n">
        <v>8.33</v>
      </c>
      <c r="S59" s="182" t="n">
        <v>109</v>
      </c>
      <c r="T59" s="182" t="n">
        <v>1881</v>
      </c>
      <c r="U59" s="183" t="n">
        <v>0.0579</v>
      </c>
      <c r="V59" s="183" t="n">
        <v>0.2239</v>
      </c>
      <c r="W59" s="183" t="n">
        <v>0.4173</v>
      </c>
      <c r="X59" s="184"/>
      <c r="Y59" s="182" t="n">
        <v>100</v>
      </c>
      <c r="Z59" s="182" t="n">
        <v>8.33</v>
      </c>
      <c r="AA59" s="182" t="n">
        <v>7</v>
      </c>
      <c r="AB59" s="182" t="n">
        <v>266</v>
      </c>
      <c r="AC59" s="183" t="n">
        <v>0.0263</v>
      </c>
      <c r="AD59" s="183" t="n">
        <v>0.0516</v>
      </c>
      <c r="AE59" s="183" t="n">
        <v>0.7831</v>
      </c>
      <c r="AF59" s="184"/>
      <c r="AG59" s="182" t="n">
        <v>100</v>
      </c>
      <c r="AH59" s="182" t="n">
        <v>8.33</v>
      </c>
      <c r="AI59" s="182" t="n">
        <v>51</v>
      </c>
      <c r="AJ59" s="182" t="n">
        <v>1092</v>
      </c>
      <c r="AK59" s="183" t="n">
        <v>0.0467</v>
      </c>
      <c r="AL59" s="183" t="n">
        <v>0.4855</v>
      </c>
      <c r="AM59" s="183" t="n">
        <v>0.6212</v>
      </c>
      <c r="AN59" s="184"/>
      <c r="AO59" s="182" t="n">
        <v>100</v>
      </c>
      <c r="AP59" s="182" t="n">
        <v>8.33</v>
      </c>
      <c r="AQ59" s="182" t="n">
        <v>81</v>
      </c>
      <c r="AR59" s="182" t="n">
        <v>1723</v>
      </c>
      <c r="AS59" s="183" t="n">
        <v>0.047</v>
      </c>
      <c r="AT59" s="183" t="n">
        <v>0.312</v>
      </c>
      <c r="AU59" s="183" t="n">
        <v>0.3361</v>
      </c>
      <c r="AV59" s="184"/>
      <c r="AW59" s="182" t="n">
        <v>100</v>
      </c>
      <c r="AX59" s="182" t="n">
        <v>8.33</v>
      </c>
      <c r="AY59" s="182" t="n">
        <v>3</v>
      </c>
      <c r="AZ59" s="182" t="n">
        <v>94</v>
      </c>
      <c r="BA59" s="183" t="n">
        <v>0.0319</v>
      </c>
      <c r="BB59" s="183" t="n">
        <v>0.0681</v>
      </c>
      <c r="BC59" s="183" t="n">
        <v>0.8175</v>
      </c>
      <c r="BD59" s="184"/>
      <c r="BE59" s="182" t="n">
        <v>100</v>
      </c>
      <c r="BF59" s="182" t="n">
        <v>8.33</v>
      </c>
      <c r="BG59" s="182" t="n">
        <v>16</v>
      </c>
      <c r="BH59" s="182" t="n">
        <v>260</v>
      </c>
      <c r="BI59" s="183" t="n">
        <v>0.0615</v>
      </c>
      <c r="BJ59" s="183" t="n">
        <v>0.4498</v>
      </c>
      <c r="BK59" s="183" t="n">
        <v>0.7785</v>
      </c>
      <c r="BL59" s="184"/>
      <c r="BM59" s="182" t="n">
        <v>100</v>
      </c>
      <c r="BN59" s="182" t="n">
        <v>8.33</v>
      </c>
      <c r="BO59" s="182" t="n">
        <v>27</v>
      </c>
      <c r="BP59" s="182" t="n">
        <v>466</v>
      </c>
      <c r="BQ59" s="183" t="n">
        <v>0.0579</v>
      </c>
      <c r="BR59" s="183" t="n">
        <v>0.3574</v>
      </c>
      <c r="BS59" s="183" t="n">
        <v>0.4755</v>
      </c>
      <c r="BT59" s="184"/>
      <c r="BU59" s="182" t="n">
        <v>100</v>
      </c>
      <c r="BV59" s="182" t="n">
        <v>8.33</v>
      </c>
      <c r="BW59" s="182" t="n">
        <v>3</v>
      </c>
      <c r="BX59" s="182" t="n">
        <v>272</v>
      </c>
      <c r="BY59" s="183" t="n">
        <v>0.011</v>
      </c>
      <c r="BZ59" s="183" t="n">
        <v>0.033</v>
      </c>
      <c r="CA59" s="183" t="n">
        <v>0.8781</v>
      </c>
      <c r="CB59" s="184"/>
      <c r="CC59" s="182" t="n">
        <v>100</v>
      </c>
      <c r="CD59" s="182" t="n">
        <v>8.33</v>
      </c>
      <c r="CE59" s="182" t="n">
        <v>28</v>
      </c>
      <c r="CF59" s="182" t="n">
        <v>598</v>
      </c>
      <c r="CG59" s="183" t="n">
        <v>0.0468</v>
      </c>
      <c r="CH59" s="183" t="n">
        <v>0.1974</v>
      </c>
      <c r="CI59" s="183" t="n">
        <v>0.5566</v>
      </c>
      <c r="CJ59" s="184"/>
      <c r="CK59" s="182" t="n">
        <v>100</v>
      </c>
      <c r="CL59" s="182" t="n">
        <v>8.33</v>
      </c>
      <c r="CM59" s="182" t="n">
        <v>63</v>
      </c>
      <c r="CN59" s="182" t="n">
        <v>1451</v>
      </c>
      <c r="CO59" s="183" t="n">
        <v>0.0434</v>
      </c>
      <c r="CP59" s="183" t="n">
        <v>0.245</v>
      </c>
      <c r="CQ59" s="183" t="n">
        <v>0.4381</v>
      </c>
    </row>
    <row r="60" ht="16.5" customHeight="1">
      <c r="A60" s="182" t="n">
        <v>150</v>
      </c>
      <c r="B60" s="182" t="n">
        <v>12.5</v>
      </c>
      <c r="C60" s="182" t="n">
        <v>7</v>
      </c>
      <c r="D60" s="182" t="n">
        <v>201</v>
      </c>
      <c r="E60" s="183" t="n">
        <v>0.0348</v>
      </c>
      <c r="F60" s="183" t="n">
        <v>0.0163</v>
      </c>
      <c r="G60" s="183" t="n">
        <v>0.902</v>
      </c>
      <c r="H60" s="184"/>
      <c r="I60" s="182" t="n">
        <v>150</v>
      </c>
      <c r="J60" s="182" t="n">
        <v>12.5</v>
      </c>
      <c r="K60" s="182" t="n">
        <v>25</v>
      </c>
      <c r="L60" s="182" t="n">
        <v>433</v>
      </c>
      <c r="M60" s="183" t="n">
        <v>0.0577</v>
      </c>
      <c r="N60" s="183" t="n">
        <v>0.1031</v>
      </c>
      <c r="O60" s="183" t="n">
        <v>0.6623</v>
      </c>
      <c r="P60" s="184"/>
      <c r="Q60" s="182" t="n">
        <v>150</v>
      </c>
      <c r="R60" s="182" t="n">
        <v>12.5</v>
      </c>
      <c r="S60" s="182" t="n">
        <v>74</v>
      </c>
      <c r="T60" s="182" t="n">
        <v>1313</v>
      </c>
      <c r="U60" s="183" t="n">
        <v>0.0564</v>
      </c>
      <c r="V60" s="183" t="n">
        <v>0.1563</v>
      </c>
      <c r="W60" s="183" t="n">
        <v>0.5736</v>
      </c>
      <c r="X60" s="184"/>
      <c r="Y60" s="182" t="n">
        <v>150</v>
      </c>
      <c r="Z60" s="182" t="n">
        <v>12.5</v>
      </c>
      <c r="AA60" s="182" t="n">
        <v>2</v>
      </c>
      <c r="AB60" s="182" t="n">
        <v>201</v>
      </c>
      <c r="AC60" s="183" t="n">
        <v>0.01</v>
      </c>
      <c r="AD60" s="183" t="n">
        <v>0.039</v>
      </c>
      <c r="AE60" s="183" t="n">
        <v>0.822</v>
      </c>
      <c r="AF60" s="184"/>
      <c r="AG60" s="182" t="n">
        <v>150</v>
      </c>
      <c r="AH60" s="182" t="n">
        <v>12.5</v>
      </c>
      <c r="AI60" s="182" t="n">
        <v>5</v>
      </c>
      <c r="AJ60" s="182" t="n">
        <v>210</v>
      </c>
      <c r="AK60" s="183" t="n">
        <v>0.0238</v>
      </c>
      <c r="AL60" s="183" t="n">
        <v>0.0934</v>
      </c>
      <c r="AM60" s="183" t="n">
        <v>0.7145</v>
      </c>
      <c r="AN60" s="184"/>
      <c r="AO60" s="182" t="n">
        <v>150</v>
      </c>
      <c r="AP60" s="182" t="n">
        <v>12.5</v>
      </c>
      <c r="AQ60" s="182" t="n">
        <v>136</v>
      </c>
      <c r="AR60" s="182" t="n">
        <v>2018</v>
      </c>
      <c r="AS60" s="183" t="n">
        <v>0.0674</v>
      </c>
      <c r="AT60" s="183" t="n">
        <v>0.3654</v>
      </c>
      <c r="AU60" s="183" t="n">
        <v>0.7016</v>
      </c>
      <c r="AV60" s="184"/>
      <c r="AW60" s="182" t="n">
        <v>150</v>
      </c>
      <c r="AX60" s="182" t="n">
        <v>12.5</v>
      </c>
      <c r="AY60" s="182" t="n">
        <v>0</v>
      </c>
      <c r="AZ60" s="182" t="n">
        <v>57</v>
      </c>
      <c r="BA60" s="183" t="n">
        <v>0</v>
      </c>
      <c r="BB60" s="183" t="n">
        <v>0.0413</v>
      </c>
      <c r="BC60" s="183" t="n">
        <v>0.8588</v>
      </c>
      <c r="BD60" s="184"/>
      <c r="BE60" s="182" t="n">
        <v>150</v>
      </c>
      <c r="BF60" s="182" t="n">
        <v>12.5</v>
      </c>
      <c r="BG60" s="182" t="n">
        <v>1</v>
      </c>
      <c r="BH60" s="182" t="n">
        <v>31</v>
      </c>
      <c r="BI60" s="183" t="n">
        <v>0.0323</v>
      </c>
      <c r="BJ60" s="183" t="n">
        <v>0.0536</v>
      </c>
      <c r="BK60" s="183" t="n">
        <v>0.8322</v>
      </c>
      <c r="BL60" s="184"/>
      <c r="BM60" s="182" t="n">
        <v>150</v>
      </c>
      <c r="BN60" s="182" t="n">
        <v>12.5</v>
      </c>
      <c r="BO60" s="182" t="n">
        <v>17</v>
      </c>
      <c r="BP60" s="182" t="n">
        <v>372</v>
      </c>
      <c r="BQ60" s="183" t="n">
        <v>0.0457</v>
      </c>
      <c r="BR60" s="183" t="n">
        <v>0.2853</v>
      </c>
      <c r="BS60" s="183" t="n">
        <v>0.7607</v>
      </c>
      <c r="BT60" s="184"/>
      <c r="BU60" s="182" t="n">
        <v>150</v>
      </c>
      <c r="BV60" s="182" t="n">
        <v>12.5</v>
      </c>
      <c r="BW60" s="182" t="n">
        <v>0</v>
      </c>
      <c r="BX60" s="182" t="n">
        <v>153</v>
      </c>
      <c r="BY60" s="183" t="n">
        <v>0</v>
      </c>
      <c r="BZ60" s="183" t="n">
        <v>0.0185</v>
      </c>
      <c r="CA60" s="183" t="n">
        <v>0.8966</v>
      </c>
      <c r="CB60" s="184"/>
      <c r="CC60" s="182" t="n">
        <v>150</v>
      </c>
      <c r="CD60" s="182" t="n">
        <v>12.5</v>
      </c>
      <c r="CE60" s="182" t="n">
        <v>11</v>
      </c>
      <c r="CF60" s="182" t="n">
        <v>262</v>
      </c>
      <c r="CG60" s="183" t="n">
        <v>0.042</v>
      </c>
      <c r="CH60" s="183" t="n">
        <v>0.0865</v>
      </c>
      <c r="CI60" s="183" t="n">
        <v>0.6431</v>
      </c>
      <c r="CJ60" s="184"/>
      <c r="CK60" s="182" t="n">
        <v>150</v>
      </c>
      <c r="CL60" s="182" t="n">
        <v>12.5</v>
      </c>
      <c r="CM60" s="182" t="n">
        <v>51</v>
      </c>
      <c r="CN60" s="182" t="n">
        <v>962</v>
      </c>
      <c r="CO60" s="183" t="n">
        <v>0.053</v>
      </c>
      <c r="CP60" s="183" t="n">
        <v>0.1624</v>
      </c>
      <c r="CQ60" s="183" t="n">
        <v>0.6005</v>
      </c>
    </row>
    <row r="61" ht="16.5" customHeight="1">
      <c r="A61" s="182" t="n">
        <v>200</v>
      </c>
      <c r="B61" s="182" t="n">
        <v>16.67</v>
      </c>
      <c r="C61" s="182" t="n">
        <v>2</v>
      </c>
      <c r="D61" s="182" t="n">
        <v>167</v>
      </c>
      <c r="E61" s="183" t="n">
        <v>0.012</v>
      </c>
      <c r="F61" s="183" t="n">
        <v>0.0135</v>
      </c>
      <c r="G61" s="183" t="n">
        <v>0.9155</v>
      </c>
      <c r="H61" s="184"/>
      <c r="I61" s="182" t="n">
        <v>200</v>
      </c>
      <c r="J61" s="182" t="n">
        <v>16.67</v>
      </c>
      <c r="K61" s="182" t="n">
        <v>12</v>
      </c>
      <c r="L61" s="182" t="n">
        <v>297</v>
      </c>
      <c r="M61" s="183" t="n">
        <v>0.0404</v>
      </c>
      <c r="N61" s="183" t="n">
        <v>0.0707</v>
      </c>
      <c r="O61" s="183" t="n">
        <v>0.733</v>
      </c>
      <c r="P61" s="184"/>
      <c r="Q61" s="182" t="n">
        <v>200</v>
      </c>
      <c r="R61" s="182" t="n">
        <v>16.67</v>
      </c>
      <c r="S61" s="182" t="n">
        <v>59</v>
      </c>
      <c r="T61" s="182" t="n">
        <v>958</v>
      </c>
      <c r="U61" s="183" t="n">
        <v>0.0616</v>
      </c>
      <c r="V61" s="183" t="n">
        <v>0.114</v>
      </c>
      <c r="W61" s="183" t="n">
        <v>0.6877</v>
      </c>
      <c r="X61" s="184"/>
      <c r="Y61" s="182" t="n">
        <v>200</v>
      </c>
      <c r="Z61" s="182" t="n">
        <v>16.67</v>
      </c>
      <c r="AA61" s="182" t="n">
        <v>3</v>
      </c>
      <c r="AB61" s="182" t="n">
        <v>159</v>
      </c>
      <c r="AC61" s="183" t="n">
        <v>0.0189</v>
      </c>
      <c r="AD61" s="183" t="n">
        <v>0.0308</v>
      </c>
      <c r="AE61" s="183" t="n">
        <v>0.8528</v>
      </c>
      <c r="AF61" s="184"/>
      <c r="AG61" s="182" t="n">
        <v>200</v>
      </c>
      <c r="AH61" s="182" t="n">
        <v>16.67</v>
      </c>
      <c r="AI61" s="182" t="n">
        <v>4</v>
      </c>
      <c r="AJ61" s="182" t="n">
        <v>120</v>
      </c>
      <c r="AK61" s="183" t="n">
        <v>0.0333</v>
      </c>
      <c r="AL61" s="183" t="n">
        <v>0.0534</v>
      </c>
      <c r="AM61" s="183" t="n">
        <v>0.7679</v>
      </c>
      <c r="AN61" s="184"/>
      <c r="AO61" s="182" t="n">
        <v>200</v>
      </c>
      <c r="AP61" s="182" t="n">
        <v>16.67</v>
      </c>
      <c r="AQ61" s="182" t="n">
        <v>23</v>
      </c>
      <c r="AR61" s="182" t="n">
        <v>545</v>
      </c>
      <c r="AS61" s="183" t="n">
        <v>0.0422</v>
      </c>
      <c r="AT61" s="183" t="n">
        <v>0.0987</v>
      </c>
      <c r="AU61" s="183" t="n">
        <v>0.8003</v>
      </c>
      <c r="AV61" s="184"/>
      <c r="AW61" s="182" t="n">
        <v>200</v>
      </c>
      <c r="AX61" s="182" t="n">
        <v>16.67</v>
      </c>
      <c r="AY61" s="182" t="n">
        <v>0</v>
      </c>
      <c r="AZ61" s="182" t="n">
        <v>30</v>
      </c>
      <c r="BA61" s="183" t="n">
        <v>0</v>
      </c>
      <c r="BB61" s="183" t="n">
        <v>0.0217</v>
      </c>
      <c r="BC61" s="183" t="n">
        <v>0.8805</v>
      </c>
      <c r="BD61" s="184"/>
      <c r="BE61" s="182" t="n">
        <v>200</v>
      </c>
      <c r="BF61" s="182" t="n">
        <v>16.67</v>
      </c>
      <c r="BG61" s="182" t="n">
        <v>1</v>
      </c>
      <c r="BH61" s="182" t="n">
        <v>20</v>
      </c>
      <c r="BI61" s="183" t="n">
        <v>0.05</v>
      </c>
      <c r="BJ61" s="183" t="n">
        <v>0.0346</v>
      </c>
      <c r="BK61" s="183" t="n">
        <v>0.8668</v>
      </c>
      <c r="BL61" s="184"/>
      <c r="BM61" s="182" t="n">
        <v>200</v>
      </c>
      <c r="BN61" s="182" t="n">
        <v>16.67</v>
      </c>
      <c r="BO61" s="182" t="n">
        <v>5</v>
      </c>
      <c r="BP61" s="182" t="n">
        <v>109</v>
      </c>
      <c r="BQ61" s="183" t="n">
        <v>0.0459</v>
      </c>
      <c r="BR61" s="183" t="n">
        <v>0.0836</v>
      </c>
      <c r="BS61" s="183" t="n">
        <v>0.8443</v>
      </c>
      <c r="BT61" s="184"/>
      <c r="BU61" s="182" t="n">
        <v>200</v>
      </c>
      <c r="BV61" s="182" t="n">
        <v>16.67</v>
      </c>
      <c r="BW61" s="182" t="n">
        <v>0</v>
      </c>
      <c r="BX61" s="182" t="n">
        <v>110</v>
      </c>
      <c r="BY61" s="183" t="n">
        <v>0</v>
      </c>
      <c r="BZ61" s="183" t="n">
        <v>0.0133</v>
      </c>
      <c r="CA61" s="183" t="n">
        <v>0.91</v>
      </c>
      <c r="CB61" s="184"/>
      <c r="CC61" s="182" t="n">
        <v>200</v>
      </c>
      <c r="CD61" s="182" t="n">
        <v>16.67</v>
      </c>
      <c r="CE61" s="182" t="n">
        <v>8</v>
      </c>
      <c r="CF61" s="182" t="n">
        <v>208</v>
      </c>
      <c r="CG61" s="183" t="n">
        <v>0.0385</v>
      </c>
      <c r="CH61" s="183" t="n">
        <v>0.0687</v>
      </c>
      <c r="CI61" s="183" t="n">
        <v>0.7118</v>
      </c>
      <c r="CJ61" s="184"/>
      <c r="CK61" s="182" t="n">
        <v>200</v>
      </c>
      <c r="CL61" s="182" t="n">
        <v>16.67</v>
      </c>
      <c r="CM61" s="182" t="n">
        <v>25</v>
      </c>
      <c r="CN61" s="182" t="n">
        <v>618</v>
      </c>
      <c r="CO61" s="183" t="n">
        <v>0.0405</v>
      </c>
      <c r="CP61" s="183" t="n">
        <v>0.1043</v>
      </c>
      <c r="CQ61" s="183" t="n">
        <v>0.7049</v>
      </c>
    </row>
    <row r="62" ht="16.5" customHeight="1">
      <c r="A62" s="182" t="n">
        <v>250</v>
      </c>
      <c r="B62" s="182" t="n">
        <v>20.83</v>
      </c>
      <c r="C62" s="182" t="n">
        <v>0</v>
      </c>
      <c r="D62" s="182" t="n">
        <v>124</v>
      </c>
      <c r="E62" s="183" t="n">
        <v>0</v>
      </c>
      <c r="F62" s="183" t="n">
        <v>0.01</v>
      </c>
      <c r="G62" s="183" t="n">
        <v>0.9255</v>
      </c>
      <c r="H62" s="184"/>
      <c r="I62" s="182" t="n">
        <v>250</v>
      </c>
      <c r="J62" s="182" t="n">
        <v>20.83</v>
      </c>
      <c r="K62" s="182" t="n">
        <v>10</v>
      </c>
      <c r="L62" s="182" t="n">
        <v>198</v>
      </c>
      <c r="M62" s="183" t="n">
        <v>0.0505</v>
      </c>
      <c r="N62" s="183" t="n">
        <v>0.0472</v>
      </c>
      <c r="O62" s="183" t="n">
        <v>0.7802</v>
      </c>
      <c r="P62" s="184"/>
      <c r="Q62" s="182" t="n">
        <v>250</v>
      </c>
      <c r="R62" s="182" t="n">
        <v>20.83</v>
      </c>
      <c r="S62" s="182" t="n">
        <v>42</v>
      </c>
      <c r="T62" s="182" t="n">
        <v>635</v>
      </c>
      <c r="U62" s="183" t="n">
        <v>0.0661</v>
      </c>
      <c r="V62" s="183" t="n">
        <v>0.0756</v>
      </c>
      <c r="W62" s="183" t="n">
        <v>0.7632</v>
      </c>
      <c r="X62" s="184"/>
      <c r="Y62" s="182" t="n">
        <v>250</v>
      </c>
      <c r="Z62" s="182" t="n">
        <v>20.83</v>
      </c>
      <c r="AA62" s="182" t="n">
        <v>1</v>
      </c>
      <c r="AB62" s="182" t="n">
        <v>105</v>
      </c>
      <c r="AC62" s="183" t="n">
        <v>0.0095</v>
      </c>
      <c r="AD62" s="183" t="n">
        <v>0.0204</v>
      </c>
      <c r="AE62" s="183" t="n">
        <v>0.8732</v>
      </c>
      <c r="AF62" s="184"/>
      <c r="AG62" s="182" t="n">
        <v>250</v>
      </c>
      <c r="AH62" s="182" t="n">
        <v>20.83</v>
      </c>
      <c r="AI62" s="182" t="n">
        <v>3</v>
      </c>
      <c r="AJ62" s="182" t="n">
        <v>103</v>
      </c>
      <c r="AK62" s="183" t="n">
        <v>0.0291</v>
      </c>
      <c r="AL62" s="183" t="n">
        <v>0.0458</v>
      </c>
      <c r="AM62" s="183" t="n">
        <v>0.8137</v>
      </c>
      <c r="AN62" s="184"/>
      <c r="AO62" s="182" t="n">
        <v>250</v>
      </c>
      <c r="AP62" s="182" t="n">
        <v>20.83</v>
      </c>
      <c r="AQ62" s="182" t="n">
        <v>18</v>
      </c>
      <c r="AR62" s="182" t="n">
        <v>327</v>
      </c>
      <c r="AS62" s="183" t="n">
        <v>0.055</v>
      </c>
      <c r="AT62" s="183" t="n">
        <v>0.0592</v>
      </c>
      <c r="AU62" s="183" t="n">
        <v>0.8595</v>
      </c>
      <c r="AV62" s="184"/>
      <c r="AW62" s="182" t="n">
        <v>250</v>
      </c>
      <c r="AX62" s="182" t="n">
        <v>20.83</v>
      </c>
      <c r="AY62" s="182" t="n">
        <v>0</v>
      </c>
      <c r="AZ62" s="182" t="n">
        <v>33</v>
      </c>
      <c r="BA62" s="183" t="n">
        <v>0</v>
      </c>
      <c r="BB62" s="183" t="n">
        <v>0.0239</v>
      </c>
      <c r="BC62" s="183" t="n">
        <v>0.9044</v>
      </c>
      <c r="BD62" s="184"/>
      <c r="BE62" s="182" t="n">
        <v>250</v>
      </c>
      <c r="BF62" s="182" t="n">
        <v>20.83</v>
      </c>
      <c r="BG62" s="182" t="n">
        <v>0</v>
      </c>
      <c r="BH62" s="182" t="n">
        <v>15</v>
      </c>
      <c r="BI62" s="183" t="n">
        <v>0</v>
      </c>
      <c r="BJ62" s="183" t="n">
        <v>0.026</v>
      </c>
      <c r="BK62" s="183" t="n">
        <v>0.8927</v>
      </c>
      <c r="BL62" s="184"/>
      <c r="BM62" s="182" t="n">
        <v>250</v>
      </c>
      <c r="BN62" s="182" t="n">
        <v>20.83</v>
      </c>
      <c r="BO62" s="182" t="n">
        <v>3</v>
      </c>
      <c r="BP62" s="182" t="n">
        <v>66</v>
      </c>
      <c r="BQ62" s="183" t="n">
        <v>0.0455</v>
      </c>
      <c r="BR62" s="183" t="n">
        <v>0.0506</v>
      </c>
      <c r="BS62" s="183" t="n">
        <v>0.8949</v>
      </c>
      <c r="BT62" s="184"/>
      <c r="BU62" s="182" t="n">
        <v>250</v>
      </c>
      <c r="BV62" s="182" t="n">
        <v>20.83</v>
      </c>
      <c r="BW62" s="182" t="n">
        <v>0</v>
      </c>
      <c r="BX62" s="182" t="n">
        <v>80</v>
      </c>
      <c r="BY62" s="183" t="n">
        <v>0</v>
      </c>
      <c r="BZ62" s="183" t="n">
        <v>0.0097</v>
      </c>
      <c r="CA62" s="183" t="n">
        <v>0.9196</v>
      </c>
      <c r="CB62" s="184"/>
      <c r="CC62" s="182" t="n">
        <v>250</v>
      </c>
      <c r="CD62" s="182" t="n">
        <v>20.83</v>
      </c>
      <c r="CE62" s="182" t="n">
        <v>6</v>
      </c>
      <c r="CF62" s="182" t="n">
        <v>126</v>
      </c>
      <c r="CG62" s="183" t="n">
        <v>0.0476</v>
      </c>
      <c r="CH62" s="183" t="n">
        <v>0.0416</v>
      </c>
      <c r="CI62" s="183" t="n">
        <v>0.7534</v>
      </c>
      <c r="CJ62" s="184"/>
      <c r="CK62" s="182" t="n">
        <v>250</v>
      </c>
      <c r="CL62" s="182" t="n">
        <v>20.83</v>
      </c>
      <c r="CM62" s="182" t="n">
        <v>23</v>
      </c>
      <c r="CN62" s="182" t="n">
        <v>466</v>
      </c>
      <c r="CO62" s="183" t="n">
        <v>0.0494</v>
      </c>
      <c r="CP62" s="183" t="n">
        <v>0.0787</v>
      </c>
      <c r="CQ62" s="183" t="n">
        <v>0.7836</v>
      </c>
    </row>
    <row r="63" ht="16.5" customHeight="1">
      <c r="A63" s="182" t="n">
        <v>300</v>
      </c>
      <c r="B63" s="182" t="n">
        <v>25</v>
      </c>
      <c r="C63" s="182" t="n">
        <v>0</v>
      </c>
      <c r="D63" s="182" t="n">
        <v>93</v>
      </c>
      <c r="E63" s="183" t="n">
        <v>0</v>
      </c>
      <c r="F63" s="183" t="n">
        <v>0.0075</v>
      </c>
      <c r="G63" s="183" t="n">
        <v>0.9331</v>
      </c>
      <c r="H63" s="184"/>
      <c r="I63" s="182" t="n">
        <v>300</v>
      </c>
      <c r="J63" s="182" t="n">
        <v>25</v>
      </c>
      <c r="K63" s="182" t="n">
        <v>4</v>
      </c>
      <c r="L63" s="182" t="n">
        <v>145</v>
      </c>
      <c r="M63" s="183" t="n">
        <v>0.0276</v>
      </c>
      <c r="N63" s="183" t="n">
        <v>0.0345</v>
      </c>
      <c r="O63" s="183" t="n">
        <v>0.8147</v>
      </c>
      <c r="P63" s="184"/>
      <c r="Q63" s="182" t="n">
        <v>300</v>
      </c>
      <c r="R63" s="182" t="n">
        <v>25</v>
      </c>
      <c r="S63" s="182" t="n">
        <v>29</v>
      </c>
      <c r="T63" s="182" t="n">
        <v>452</v>
      </c>
      <c r="U63" s="183" t="n">
        <v>0.0642</v>
      </c>
      <c r="V63" s="183" t="n">
        <v>0.0538</v>
      </c>
      <c r="W63" s="183" t="n">
        <v>0.817</v>
      </c>
      <c r="X63" s="184"/>
      <c r="Y63" s="182" t="n">
        <v>300</v>
      </c>
      <c r="Z63" s="182" t="n">
        <v>25</v>
      </c>
      <c r="AA63" s="182" t="n">
        <v>2</v>
      </c>
      <c r="AB63" s="182" t="n">
        <v>64</v>
      </c>
      <c r="AC63" s="183" t="n">
        <v>0.0313</v>
      </c>
      <c r="AD63" s="183" t="n">
        <v>0.0124</v>
      </c>
      <c r="AE63" s="183" t="n">
        <v>0.8856</v>
      </c>
      <c r="AF63" s="184"/>
      <c r="AG63" s="182" t="n">
        <v>300</v>
      </c>
      <c r="AH63" s="182" t="n">
        <v>25</v>
      </c>
      <c r="AI63" s="182" t="n">
        <v>1</v>
      </c>
      <c r="AJ63" s="182" t="n">
        <v>47</v>
      </c>
      <c r="AK63" s="183" t="n">
        <v>0.0213</v>
      </c>
      <c r="AL63" s="183" t="n">
        <v>0.0209</v>
      </c>
      <c r="AM63" s="183" t="n">
        <v>0.8346</v>
      </c>
      <c r="AN63" s="184"/>
      <c r="AO63" s="182" t="n">
        <v>300</v>
      </c>
      <c r="AP63" s="182" t="n">
        <v>25</v>
      </c>
      <c r="AQ63" s="182" t="n">
        <v>11</v>
      </c>
      <c r="AR63" s="182" t="n">
        <v>218</v>
      </c>
      <c r="AS63" s="183" t="n">
        <v>0.0505</v>
      </c>
      <c r="AT63" s="183" t="n">
        <v>0.0395</v>
      </c>
      <c r="AU63" s="183" t="n">
        <v>0.8989</v>
      </c>
      <c r="AV63" s="184"/>
      <c r="AW63" s="182" t="n">
        <v>300</v>
      </c>
      <c r="AX63" s="182" t="n">
        <v>25</v>
      </c>
      <c r="AY63" s="182" t="n">
        <v>0</v>
      </c>
      <c r="AZ63" s="182" t="n">
        <v>21</v>
      </c>
      <c r="BA63" s="183" t="n">
        <v>0</v>
      </c>
      <c r="BB63" s="183" t="n">
        <v>0.0152</v>
      </c>
      <c r="BC63" s="183" t="n">
        <v>0.9196</v>
      </c>
      <c r="BD63" s="184"/>
      <c r="BE63" s="182" t="n">
        <v>300</v>
      </c>
      <c r="BF63" s="182" t="n">
        <v>25</v>
      </c>
      <c r="BG63" s="182" t="n">
        <v>0</v>
      </c>
      <c r="BH63" s="182" t="n">
        <v>10</v>
      </c>
      <c r="BI63" s="183" t="n">
        <v>0</v>
      </c>
      <c r="BJ63" s="183" t="n">
        <v>0.0173</v>
      </c>
      <c r="BK63" s="183" t="n">
        <v>0.91</v>
      </c>
      <c r="BL63" s="184"/>
      <c r="BM63" s="182" t="n">
        <v>300</v>
      </c>
      <c r="BN63" s="182" t="n">
        <v>25</v>
      </c>
      <c r="BO63" s="182" t="n">
        <v>0</v>
      </c>
      <c r="BP63" s="182" t="n">
        <v>35</v>
      </c>
      <c r="BQ63" s="183" t="n">
        <v>0</v>
      </c>
      <c r="BR63" s="183" t="n">
        <v>0.0268</v>
      </c>
      <c r="BS63" s="183" t="n">
        <v>0.9218</v>
      </c>
      <c r="BT63" s="184"/>
      <c r="BU63" s="182" t="n">
        <v>300</v>
      </c>
      <c r="BV63" s="182" t="n">
        <v>25</v>
      </c>
      <c r="BW63" s="182" t="n">
        <v>0</v>
      </c>
      <c r="BX63" s="182" t="n">
        <v>55</v>
      </c>
      <c r="BY63" s="183" t="n">
        <v>0</v>
      </c>
      <c r="BZ63" s="183" t="n">
        <v>0.0067</v>
      </c>
      <c r="CA63" s="183" t="n">
        <v>0.9263</v>
      </c>
      <c r="CB63" s="184"/>
      <c r="CC63" s="182" t="n">
        <v>300</v>
      </c>
      <c r="CD63" s="182" t="n">
        <v>25</v>
      </c>
      <c r="CE63" s="182" t="n">
        <v>4</v>
      </c>
      <c r="CF63" s="182" t="n">
        <v>103</v>
      </c>
      <c r="CG63" s="183" t="n">
        <v>0.0388</v>
      </c>
      <c r="CH63" s="183" t="n">
        <v>0.034</v>
      </c>
      <c r="CI63" s="183" t="n">
        <v>0.7874</v>
      </c>
      <c r="CJ63" s="184"/>
      <c r="CK63" s="182" t="n">
        <v>300</v>
      </c>
      <c r="CL63" s="182" t="n">
        <v>25</v>
      </c>
      <c r="CM63" s="182" t="n">
        <v>9</v>
      </c>
      <c r="CN63" s="182" t="n">
        <v>290</v>
      </c>
      <c r="CO63" s="183" t="n">
        <v>0.031</v>
      </c>
      <c r="CP63" s="183" t="n">
        <v>0.049</v>
      </c>
      <c r="CQ63" s="183" t="n">
        <v>0.8325</v>
      </c>
    </row>
    <row r="64" ht="16.5" customHeight="1">
      <c r="A64" s="182" t="n">
        <v>350</v>
      </c>
      <c r="B64" s="182" t="n">
        <v>29.17</v>
      </c>
      <c r="C64" s="182" t="n">
        <v>0</v>
      </c>
      <c r="D64" s="182" t="n">
        <v>74</v>
      </c>
      <c r="E64" s="183" t="n">
        <v>0</v>
      </c>
      <c r="F64" s="183" t="n">
        <v>0.006</v>
      </c>
      <c r="G64" s="183" t="n">
        <v>0.9391</v>
      </c>
      <c r="H64" s="184"/>
      <c r="I64" s="182" t="n">
        <v>350</v>
      </c>
      <c r="J64" s="182" t="n">
        <v>29.17</v>
      </c>
      <c r="K64" s="182" t="n">
        <v>5</v>
      </c>
      <c r="L64" s="182" t="n">
        <v>120</v>
      </c>
      <c r="M64" s="183" t="n">
        <v>0.0417</v>
      </c>
      <c r="N64" s="183" t="n">
        <v>0.0286</v>
      </c>
      <c r="O64" s="183" t="n">
        <v>0.8433</v>
      </c>
      <c r="P64" s="184"/>
      <c r="Q64" s="182" t="n">
        <v>350</v>
      </c>
      <c r="R64" s="182" t="n">
        <v>29.17</v>
      </c>
      <c r="S64" s="182" t="n">
        <v>29</v>
      </c>
      <c r="T64" s="182" t="n">
        <v>356</v>
      </c>
      <c r="U64" s="183" t="n">
        <v>0.0815</v>
      </c>
      <c r="V64" s="183" t="n">
        <v>0.0424</v>
      </c>
      <c r="W64" s="183" t="n">
        <v>0.8594</v>
      </c>
      <c r="X64" s="184"/>
      <c r="Y64" s="182" t="n">
        <v>350</v>
      </c>
      <c r="Z64" s="182" t="n">
        <v>29.17</v>
      </c>
      <c r="AA64" s="182" t="n">
        <v>0</v>
      </c>
      <c r="AB64" s="182" t="n">
        <v>58</v>
      </c>
      <c r="AC64" s="183" t="n">
        <v>0</v>
      </c>
      <c r="AD64" s="183" t="n">
        <v>0.0112</v>
      </c>
      <c r="AE64" s="183" t="n">
        <v>0.8969</v>
      </c>
      <c r="AF64" s="184"/>
      <c r="AG64" s="182" t="n">
        <v>350</v>
      </c>
      <c r="AH64" s="182" t="n">
        <v>29.17</v>
      </c>
      <c r="AI64" s="182" t="n">
        <v>2</v>
      </c>
      <c r="AJ64" s="182" t="n">
        <v>50</v>
      </c>
      <c r="AK64" s="183" t="n">
        <v>0.04</v>
      </c>
      <c r="AL64" s="183" t="n">
        <v>0.0222</v>
      </c>
      <c r="AM64" s="183" t="n">
        <v>0.8568</v>
      </c>
      <c r="AN64" s="184"/>
      <c r="AO64" s="182" t="n">
        <v>350</v>
      </c>
      <c r="AP64" s="182" t="n">
        <v>29.17</v>
      </c>
      <c r="AQ64" s="182" t="n">
        <v>2</v>
      </c>
      <c r="AR64" s="182" t="n">
        <v>123</v>
      </c>
      <c r="AS64" s="183" t="n">
        <v>0.0163</v>
      </c>
      <c r="AT64" s="183" t="n">
        <v>0.0223</v>
      </c>
      <c r="AU64" s="183" t="n">
        <v>0.9212</v>
      </c>
      <c r="AV64" s="184"/>
      <c r="AW64" s="182" t="n">
        <v>350</v>
      </c>
      <c r="AX64" s="182" t="n">
        <v>29.17</v>
      </c>
      <c r="AY64" s="182" t="n">
        <v>0</v>
      </c>
      <c r="AZ64" s="182" t="n">
        <v>15</v>
      </c>
      <c r="BA64" s="183" t="n">
        <v>0</v>
      </c>
      <c r="BB64" s="183" t="n">
        <v>0.0109</v>
      </c>
      <c r="BC64" s="183" t="n">
        <v>0.9305</v>
      </c>
      <c r="BD64" s="184"/>
      <c r="BE64" s="182" t="n">
        <v>350</v>
      </c>
      <c r="BF64" s="182" t="n">
        <v>29.17</v>
      </c>
      <c r="BG64" s="182" t="n">
        <v>0</v>
      </c>
      <c r="BH64" s="182" t="n">
        <v>3</v>
      </c>
      <c r="BI64" s="183" t="n">
        <v>0</v>
      </c>
      <c r="BJ64" s="183" t="n">
        <v>0.0052</v>
      </c>
      <c r="BK64" s="183" t="n">
        <v>0.9152</v>
      </c>
      <c r="BL64" s="184"/>
      <c r="BM64" s="182" t="n">
        <v>350</v>
      </c>
      <c r="BN64" s="182" t="n">
        <v>29.17</v>
      </c>
      <c r="BO64" s="182" t="n">
        <v>1</v>
      </c>
      <c r="BP64" s="182" t="n">
        <v>26</v>
      </c>
      <c r="BQ64" s="183" t="n">
        <v>0.0385</v>
      </c>
      <c r="BR64" s="183" t="n">
        <v>0.0199</v>
      </c>
      <c r="BS64" s="183" t="n">
        <v>0.9417</v>
      </c>
      <c r="BT64" s="184"/>
      <c r="BU64" s="182" t="n">
        <v>350</v>
      </c>
      <c r="BV64" s="182" t="n">
        <v>29.17</v>
      </c>
      <c r="BW64" s="182" t="n">
        <v>1</v>
      </c>
      <c r="BX64" s="182" t="n">
        <v>52</v>
      </c>
      <c r="BY64" s="183" t="n">
        <v>0.0192</v>
      </c>
      <c r="BZ64" s="183" t="n">
        <v>0.0063</v>
      </c>
      <c r="CA64" s="183" t="n">
        <v>0.9326</v>
      </c>
      <c r="CB64" s="184"/>
      <c r="CC64" s="182" t="n">
        <v>350</v>
      </c>
      <c r="CD64" s="182" t="n">
        <v>29.17</v>
      </c>
      <c r="CE64" s="182" t="n">
        <v>1</v>
      </c>
      <c r="CF64" s="182" t="n">
        <v>90</v>
      </c>
      <c r="CG64" s="183" t="n">
        <v>0.0111</v>
      </c>
      <c r="CH64" s="183" t="n">
        <v>0.0297</v>
      </c>
      <c r="CI64" s="183" t="n">
        <v>0.8171</v>
      </c>
      <c r="CJ64" s="184"/>
      <c r="CK64" s="182" t="n">
        <v>350</v>
      </c>
      <c r="CL64" s="182" t="n">
        <v>29.17</v>
      </c>
      <c r="CM64" s="182" t="n">
        <v>12</v>
      </c>
      <c r="CN64" s="182" t="n">
        <v>213</v>
      </c>
      <c r="CO64" s="183" t="n">
        <v>0.0563</v>
      </c>
      <c r="CP64" s="183" t="n">
        <v>0.036</v>
      </c>
      <c r="CQ64" s="183" t="n">
        <v>0.8685</v>
      </c>
    </row>
    <row r="65" ht="16.5" customHeight="1">
      <c r="A65" s="182" t="n">
        <v>400</v>
      </c>
      <c r="B65" s="182" t="n">
        <v>33.33</v>
      </c>
      <c r="C65" s="182" t="n">
        <v>0</v>
      </c>
      <c r="D65" s="182" t="n">
        <v>73</v>
      </c>
      <c r="E65" s="183" t="n">
        <v>0</v>
      </c>
      <c r="F65" s="183" t="n">
        <v>0.0059</v>
      </c>
      <c r="G65" s="183" t="n">
        <v>0.945</v>
      </c>
      <c r="H65" s="184"/>
      <c r="I65" s="182" t="n">
        <v>400</v>
      </c>
      <c r="J65" s="182" t="n">
        <v>33.33</v>
      </c>
      <c r="K65" s="182" t="n">
        <v>3</v>
      </c>
      <c r="L65" s="182" t="n">
        <v>95</v>
      </c>
      <c r="M65" s="183" t="n">
        <v>0.0316</v>
      </c>
      <c r="N65" s="183" t="n">
        <v>0.0226</v>
      </c>
      <c r="O65" s="183" t="n">
        <v>0.8659</v>
      </c>
      <c r="P65" s="184"/>
      <c r="Q65" s="182" t="n">
        <v>400</v>
      </c>
      <c r="R65" s="182" t="n">
        <v>33.33</v>
      </c>
      <c r="S65" s="182" t="n">
        <v>20</v>
      </c>
      <c r="T65" s="182" t="n">
        <v>247</v>
      </c>
      <c r="U65" s="183" t="n">
        <v>0.081</v>
      </c>
      <c r="V65" s="183" t="n">
        <v>0.0294</v>
      </c>
      <c r="W65" s="183" t="n">
        <v>0.8888</v>
      </c>
      <c r="X65" s="184"/>
      <c r="Y65" s="182" t="n">
        <v>400</v>
      </c>
      <c r="Z65" s="182" t="n">
        <v>33.33</v>
      </c>
      <c r="AA65" s="182" t="n">
        <v>0</v>
      </c>
      <c r="AB65" s="182" t="n">
        <v>53</v>
      </c>
      <c r="AC65" s="183" t="n">
        <v>0</v>
      </c>
      <c r="AD65" s="183" t="n">
        <v>0.0103</v>
      </c>
      <c r="AE65" s="183" t="n">
        <v>0.9071</v>
      </c>
      <c r="AF65" s="184"/>
      <c r="AG65" s="182" t="n">
        <v>400</v>
      </c>
      <c r="AH65" s="182" t="n">
        <v>33.33</v>
      </c>
      <c r="AI65" s="182" t="n">
        <v>1</v>
      </c>
      <c r="AJ65" s="182" t="n">
        <v>43</v>
      </c>
      <c r="AK65" s="183" t="n">
        <v>0.0233</v>
      </c>
      <c r="AL65" s="183" t="n">
        <v>0.0191</v>
      </c>
      <c r="AM65" s="183" t="n">
        <v>0.8759</v>
      </c>
      <c r="AN65" s="184"/>
      <c r="AO65" s="182" t="n">
        <v>400</v>
      </c>
      <c r="AP65" s="182" t="n">
        <v>33.33</v>
      </c>
      <c r="AQ65" s="182" t="n">
        <v>5</v>
      </c>
      <c r="AR65" s="182" t="n">
        <v>93</v>
      </c>
      <c r="AS65" s="183" t="n">
        <v>0.0538</v>
      </c>
      <c r="AT65" s="183" t="n">
        <v>0.0168</v>
      </c>
      <c r="AU65" s="183" t="n">
        <v>0.9381</v>
      </c>
      <c r="AV65" s="184"/>
      <c r="AW65" s="182" t="n">
        <v>400</v>
      </c>
      <c r="AX65" s="182" t="n">
        <v>33.33</v>
      </c>
      <c r="AY65" s="182" t="n">
        <v>0</v>
      </c>
      <c r="AZ65" s="182" t="n">
        <v>7</v>
      </c>
      <c r="BA65" s="183" t="n">
        <v>0</v>
      </c>
      <c r="BB65" s="183" t="n">
        <v>0.0051</v>
      </c>
      <c r="BC65" s="183" t="n">
        <v>0.9356</v>
      </c>
      <c r="BD65" s="184"/>
      <c r="BE65" s="182" t="n">
        <v>400</v>
      </c>
      <c r="BF65" s="182" t="n">
        <v>33.33</v>
      </c>
      <c r="BG65" s="182" t="n">
        <v>0</v>
      </c>
      <c r="BH65" s="182" t="n">
        <v>7</v>
      </c>
      <c r="BI65" s="183" t="n">
        <v>0</v>
      </c>
      <c r="BJ65" s="183" t="n">
        <v>0.0121</v>
      </c>
      <c r="BK65" s="183" t="n">
        <v>0.9273</v>
      </c>
      <c r="BL65" s="184"/>
      <c r="BM65" s="182" t="n">
        <v>400</v>
      </c>
      <c r="BN65" s="182" t="n">
        <v>33.33</v>
      </c>
      <c r="BO65" s="182" t="n">
        <v>1</v>
      </c>
      <c r="BP65" s="182" t="n">
        <v>17</v>
      </c>
      <c r="BQ65" s="183" t="n">
        <v>0.0588</v>
      </c>
      <c r="BR65" s="183" t="n">
        <v>0.013</v>
      </c>
      <c r="BS65" s="183" t="n">
        <v>0.9548</v>
      </c>
      <c r="BT65" s="184"/>
      <c r="BU65" s="182" t="n">
        <v>400</v>
      </c>
      <c r="BV65" s="182" t="n">
        <v>33.33</v>
      </c>
      <c r="BW65" s="182" t="n">
        <v>0</v>
      </c>
      <c r="BX65" s="182" t="n">
        <v>50</v>
      </c>
      <c r="BY65" s="183" t="n">
        <v>0</v>
      </c>
      <c r="BZ65" s="183" t="n">
        <v>0.0061</v>
      </c>
      <c r="CA65" s="183" t="n">
        <v>0.9387</v>
      </c>
      <c r="CB65" s="184"/>
      <c r="CC65" s="182" t="n">
        <v>400</v>
      </c>
      <c r="CD65" s="182" t="n">
        <v>33.33</v>
      </c>
      <c r="CE65" s="182" t="n">
        <v>1</v>
      </c>
      <c r="CF65" s="182" t="n">
        <v>65</v>
      </c>
      <c r="CG65" s="183" t="n">
        <v>0.0154</v>
      </c>
      <c r="CH65" s="183" t="n">
        <v>0.0215</v>
      </c>
      <c r="CI65" s="183" t="n">
        <v>0.8386</v>
      </c>
      <c r="CJ65" s="184"/>
      <c r="CK65" s="182" t="n">
        <v>400</v>
      </c>
      <c r="CL65" s="182" t="n">
        <v>33.33</v>
      </c>
      <c r="CM65" s="182" t="n">
        <v>6</v>
      </c>
      <c r="CN65" s="182" t="n">
        <v>156</v>
      </c>
      <c r="CO65" s="183" t="n">
        <v>0.0385</v>
      </c>
      <c r="CP65" s="183" t="n">
        <v>0.0263</v>
      </c>
      <c r="CQ65" s="183" t="n">
        <v>0.8948</v>
      </c>
    </row>
    <row r="66" ht="16.5" customHeight="1">
      <c r="A66" s="182" t="n">
        <v>450</v>
      </c>
      <c r="B66" s="182" t="n">
        <v>37.5</v>
      </c>
      <c r="C66" s="182" t="n">
        <v>0</v>
      </c>
      <c r="D66" s="182" t="n">
        <v>55</v>
      </c>
      <c r="E66" s="183" t="n">
        <v>0</v>
      </c>
      <c r="F66" s="183" t="n">
        <v>0.0045</v>
      </c>
      <c r="G66" s="183" t="n">
        <v>0.9494</v>
      </c>
      <c r="H66" s="184"/>
      <c r="I66" s="182" t="n">
        <v>450</v>
      </c>
      <c r="J66" s="182" t="n">
        <v>37.5</v>
      </c>
      <c r="K66" s="182" t="n">
        <v>1</v>
      </c>
      <c r="L66" s="182" t="n">
        <v>54</v>
      </c>
      <c r="M66" s="183" t="n">
        <v>0.0185</v>
      </c>
      <c r="N66" s="183" t="n">
        <v>0.0129</v>
      </c>
      <c r="O66" s="183" t="n">
        <v>0.8788</v>
      </c>
      <c r="P66" s="184"/>
      <c r="Q66" s="182" t="n">
        <v>450</v>
      </c>
      <c r="R66" s="182" t="n">
        <v>37.5</v>
      </c>
      <c r="S66" s="182" t="n">
        <v>4</v>
      </c>
      <c r="T66" s="182" t="n">
        <v>172</v>
      </c>
      <c r="U66" s="183" t="n">
        <v>0.0233</v>
      </c>
      <c r="V66" s="183" t="n">
        <v>0.0205</v>
      </c>
      <c r="W66" s="183" t="n">
        <v>0.9093</v>
      </c>
      <c r="X66" s="184"/>
      <c r="Y66" s="182" t="n">
        <v>450</v>
      </c>
      <c r="Z66" s="182" t="n">
        <v>37.5</v>
      </c>
      <c r="AA66" s="182" t="n">
        <v>0</v>
      </c>
      <c r="AB66" s="182" t="n">
        <v>42</v>
      </c>
      <c r="AC66" s="183" t="n">
        <v>0</v>
      </c>
      <c r="AD66" s="183" t="n">
        <v>0.0081</v>
      </c>
      <c r="AE66" s="183" t="n">
        <v>0.9153</v>
      </c>
      <c r="AF66" s="184"/>
      <c r="AG66" s="182" t="n">
        <v>450</v>
      </c>
      <c r="AH66" s="182" t="n">
        <v>37.5</v>
      </c>
      <c r="AI66" s="182" t="n">
        <v>1</v>
      </c>
      <c r="AJ66" s="182" t="n">
        <v>35</v>
      </c>
      <c r="AK66" s="183" t="n">
        <v>0.0286</v>
      </c>
      <c r="AL66" s="183" t="n">
        <v>0.0156</v>
      </c>
      <c r="AM66" s="183" t="n">
        <v>0.8915</v>
      </c>
      <c r="AN66" s="184"/>
      <c r="AO66" s="182" t="n">
        <v>450</v>
      </c>
      <c r="AP66" s="182" t="n">
        <v>37.5</v>
      </c>
      <c r="AQ66" s="182" t="n">
        <v>3</v>
      </c>
      <c r="AR66" s="182" t="n">
        <v>66</v>
      </c>
      <c r="AS66" s="183" t="n">
        <v>0.0455</v>
      </c>
      <c r="AT66" s="183" t="n">
        <v>0.012</v>
      </c>
      <c r="AU66" s="183" t="n">
        <v>0.95</v>
      </c>
      <c r="AV66" s="184"/>
      <c r="AW66" s="182" t="n">
        <v>450</v>
      </c>
      <c r="AX66" s="182" t="n">
        <v>37.5</v>
      </c>
      <c r="AY66" s="182" t="n">
        <v>0</v>
      </c>
      <c r="AZ66" s="182" t="n">
        <v>11</v>
      </c>
      <c r="BA66" s="183" t="n">
        <v>0</v>
      </c>
      <c r="BB66" s="183" t="n">
        <v>0.008</v>
      </c>
      <c r="BC66" s="183" t="n">
        <v>0.9435</v>
      </c>
      <c r="BD66" s="184"/>
      <c r="BE66" s="182" t="n">
        <v>450</v>
      </c>
      <c r="BF66" s="182" t="n">
        <v>37.5</v>
      </c>
      <c r="BG66" s="182" t="n">
        <v>0</v>
      </c>
      <c r="BH66" s="182" t="n">
        <v>7</v>
      </c>
      <c r="BI66" s="183" t="n">
        <v>0</v>
      </c>
      <c r="BJ66" s="183" t="n">
        <v>0.0121</v>
      </c>
      <c r="BK66" s="183" t="n">
        <v>0.9394</v>
      </c>
      <c r="BL66" s="184"/>
      <c r="BM66" s="182" t="n">
        <v>450</v>
      </c>
      <c r="BN66" s="182" t="n">
        <v>37.5</v>
      </c>
      <c r="BO66" s="182" t="n">
        <v>0</v>
      </c>
      <c r="BP66" s="182" t="n">
        <v>10</v>
      </c>
      <c r="BQ66" s="183" t="n">
        <v>0</v>
      </c>
      <c r="BR66" s="183" t="n">
        <v>0.0077</v>
      </c>
      <c r="BS66" s="183" t="n">
        <v>0.9624</v>
      </c>
      <c r="BT66" s="184"/>
      <c r="BU66" s="182" t="n">
        <v>450</v>
      </c>
      <c r="BV66" s="182" t="n">
        <v>37.5</v>
      </c>
      <c r="BW66" s="182" t="n">
        <v>0</v>
      </c>
      <c r="BX66" s="182" t="n">
        <v>39</v>
      </c>
      <c r="BY66" s="183" t="n">
        <v>0</v>
      </c>
      <c r="BZ66" s="183" t="n">
        <v>0.0047</v>
      </c>
      <c r="CA66" s="183" t="n">
        <v>0.9434</v>
      </c>
      <c r="CB66" s="184"/>
      <c r="CC66" s="182" t="n">
        <v>450</v>
      </c>
      <c r="CD66" s="182" t="n">
        <v>37.5</v>
      </c>
      <c r="CE66" s="182" t="n">
        <v>2</v>
      </c>
      <c r="CF66" s="182" t="n">
        <v>45</v>
      </c>
      <c r="CG66" s="183" t="n">
        <v>0.0444</v>
      </c>
      <c r="CH66" s="183" t="n">
        <v>0.0149</v>
      </c>
      <c r="CI66" s="183" t="n">
        <v>0.8534</v>
      </c>
      <c r="CJ66" s="184"/>
      <c r="CK66" s="182" t="n">
        <v>450</v>
      </c>
      <c r="CL66" s="182" t="n">
        <v>37.5</v>
      </c>
      <c r="CM66" s="182" t="n">
        <v>4</v>
      </c>
      <c r="CN66" s="182" t="n">
        <v>109</v>
      </c>
      <c r="CO66" s="183" t="n">
        <v>0.0367</v>
      </c>
      <c r="CP66" s="183" t="n">
        <v>0.0184</v>
      </c>
      <c r="CQ66" s="183" t="n">
        <v>0.9132</v>
      </c>
    </row>
    <row r="67" ht="16.5" customHeight="1">
      <c r="A67" s="182" t="n">
        <v>500</v>
      </c>
      <c r="B67" s="182" t="n">
        <v>41.67</v>
      </c>
      <c r="C67" s="182" t="n">
        <v>0</v>
      </c>
      <c r="D67" s="182" t="n">
        <v>37</v>
      </c>
      <c r="E67" s="183" t="n">
        <v>0</v>
      </c>
      <c r="F67" s="183" t="n">
        <v>0.003</v>
      </c>
      <c r="G67" s="183" t="n">
        <v>0.9524</v>
      </c>
      <c r="H67" s="184"/>
      <c r="I67" s="182" t="n">
        <v>500</v>
      </c>
      <c r="J67" s="182" t="n">
        <v>41.67</v>
      </c>
      <c r="K67" s="182" t="n">
        <v>2</v>
      </c>
      <c r="L67" s="182" t="n">
        <v>49</v>
      </c>
      <c r="M67" s="183" t="n">
        <v>0.0408</v>
      </c>
      <c r="N67" s="183" t="n">
        <v>0.0117</v>
      </c>
      <c r="O67" s="183" t="n">
        <v>0.8905</v>
      </c>
      <c r="P67" s="184"/>
      <c r="Q67" s="182" t="n">
        <v>500</v>
      </c>
      <c r="R67" s="182" t="n">
        <v>41.67</v>
      </c>
      <c r="S67" s="182" t="n">
        <v>12</v>
      </c>
      <c r="T67" s="182" t="n">
        <v>140</v>
      </c>
      <c r="U67" s="183" t="n">
        <v>0.0857</v>
      </c>
      <c r="V67" s="183" t="n">
        <v>0.0167</v>
      </c>
      <c r="W67" s="183" t="n">
        <v>0.926</v>
      </c>
      <c r="X67" s="184"/>
      <c r="Y67" s="182" t="n">
        <v>500</v>
      </c>
      <c r="Z67" s="182" t="n">
        <v>41.67</v>
      </c>
      <c r="AA67" s="182" t="n">
        <v>0</v>
      </c>
      <c r="AB67" s="182" t="n">
        <v>34</v>
      </c>
      <c r="AC67" s="183" t="n">
        <v>0</v>
      </c>
      <c r="AD67" s="183" t="n">
        <v>0.0066</v>
      </c>
      <c r="AE67" s="183" t="n">
        <v>0.9219</v>
      </c>
      <c r="AF67" s="184"/>
      <c r="AG67" s="182" t="n">
        <v>500</v>
      </c>
      <c r="AH67" s="182" t="n">
        <v>41.67</v>
      </c>
      <c r="AI67" s="182" t="n">
        <v>0</v>
      </c>
      <c r="AJ67" s="182" t="n">
        <v>18</v>
      </c>
      <c r="AK67" s="183" t="n">
        <v>0</v>
      </c>
      <c r="AL67" s="183" t="n">
        <v>0.008</v>
      </c>
      <c r="AM67" s="183" t="n">
        <v>0.8995</v>
      </c>
      <c r="AN67" s="184"/>
      <c r="AO67" s="182" t="n">
        <v>500</v>
      </c>
      <c r="AP67" s="182" t="n">
        <v>41.67</v>
      </c>
      <c r="AQ67" s="182" t="n">
        <v>3</v>
      </c>
      <c r="AR67" s="182" t="n">
        <v>61</v>
      </c>
      <c r="AS67" s="183" t="n">
        <v>0.0492</v>
      </c>
      <c r="AT67" s="183" t="n">
        <v>0.011</v>
      </c>
      <c r="AU67" s="183" t="n">
        <v>0.9611</v>
      </c>
      <c r="AV67" s="184"/>
      <c r="AW67" s="182" t="n">
        <v>500</v>
      </c>
      <c r="AX67" s="182" t="n">
        <v>41.67</v>
      </c>
      <c r="AY67" s="182" t="n">
        <v>0</v>
      </c>
      <c r="AZ67" s="182" t="n">
        <v>7</v>
      </c>
      <c r="BA67" s="183" t="n">
        <v>0</v>
      </c>
      <c r="BB67" s="183" t="n">
        <v>0.0051</v>
      </c>
      <c r="BC67" s="183" t="n">
        <v>0.9486</v>
      </c>
      <c r="BD67" s="184"/>
      <c r="BE67" s="182" t="n">
        <v>500</v>
      </c>
      <c r="BF67" s="182" t="n">
        <v>41.67</v>
      </c>
      <c r="BG67" s="182" t="n">
        <v>0</v>
      </c>
      <c r="BH67" s="182" t="n">
        <v>3</v>
      </c>
      <c r="BI67" s="183" t="n">
        <v>0</v>
      </c>
      <c r="BJ67" s="183" t="n">
        <v>0.0052</v>
      </c>
      <c r="BK67" s="183" t="n">
        <v>0.9446</v>
      </c>
      <c r="BL67" s="184"/>
      <c r="BM67" s="182" t="n">
        <v>500</v>
      </c>
      <c r="BN67" s="182" t="n">
        <v>41.67</v>
      </c>
      <c r="BO67" s="182" t="n">
        <v>1</v>
      </c>
      <c r="BP67" s="182" t="n">
        <v>14</v>
      </c>
      <c r="BQ67" s="183" t="n">
        <v>0.0714</v>
      </c>
      <c r="BR67" s="183" t="n">
        <v>0.0107</v>
      </c>
      <c r="BS67" s="183" t="n">
        <v>0.9732</v>
      </c>
      <c r="BT67" s="184"/>
      <c r="BU67" s="182" t="n">
        <v>500</v>
      </c>
      <c r="BV67" s="182" t="n">
        <v>41.67</v>
      </c>
      <c r="BW67" s="182" t="n">
        <v>1</v>
      </c>
      <c r="BX67" s="182" t="n">
        <v>32</v>
      </c>
      <c r="BY67" s="183" t="n">
        <v>0.0313</v>
      </c>
      <c r="BZ67" s="183" t="n">
        <v>0.0039</v>
      </c>
      <c r="CA67" s="183" t="n">
        <v>0.9473</v>
      </c>
      <c r="CB67" s="184"/>
      <c r="CC67" s="182" t="n">
        <v>500</v>
      </c>
      <c r="CD67" s="182" t="n">
        <v>41.67</v>
      </c>
      <c r="CE67" s="182" t="n">
        <v>1</v>
      </c>
      <c r="CF67" s="182" t="n">
        <v>34</v>
      </c>
      <c r="CG67" s="183" t="n">
        <v>0.0294</v>
      </c>
      <c r="CH67" s="183" t="n">
        <v>0.0112</v>
      </c>
      <c r="CI67" s="183" t="n">
        <v>0.8646</v>
      </c>
      <c r="CJ67" s="184"/>
      <c r="CK67" s="182" t="n">
        <v>500</v>
      </c>
      <c r="CL67" s="182" t="n">
        <v>41.67</v>
      </c>
      <c r="CM67" s="182" t="n">
        <v>4</v>
      </c>
      <c r="CN67" s="182" t="n">
        <v>101</v>
      </c>
      <c r="CO67" s="183" t="n">
        <v>0.0396</v>
      </c>
      <c r="CP67" s="183" t="n">
        <v>0.0171</v>
      </c>
      <c r="CQ67" s="183" t="n">
        <v>0.9303</v>
      </c>
    </row>
    <row r="68" ht="16.5" customHeight="1">
      <c r="A68" s="182" t="n">
        <v>550</v>
      </c>
      <c r="B68" s="182" t="n">
        <v>45.83</v>
      </c>
      <c r="C68" s="182" t="n">
        <v>2</v>
      </c>
      <c r="D68" s="182" t="n">
        <v>37</v>
      </c>
      <c r="E68" s="183" t="n">
        <v>0.0541</v>
      </c>
      <c r="F68" s="183" t="n">
        <v>0.003</v>
      </c>
      <c r="G68" s="183" t="n">
        <v>0.9554</v>
      </c>
      <c r="H68" s="184"/>
      <c r="I68" s="182" t="n">
        <v>550</v>
      </c>
      <c r="J68" s="182" t="n">
        <v>45.83</v>
      </c>
      <c r="K68" s="182" t="n">
        <v>0</v>
      </c>
      <c r="L68" s="182" t="n">
        <v>30</v>
      </c>
      <c r="M68" s="183" t="n">
        <v>0</v>
      </c>
      <c r="N68" s="183" t="n">
        <v>0.0071</v>
      </c>
      <c r="O68" s="183" t="n">
        <v>0.8976</v>
      </c>
      <c r="P68" s="184"/>
      <c r="Q68" s="182" t="n">
        <v>550</v>
      </c>
      <c r="R68" s="182" t="n">
        <v>45.83</v>
      </c>
      <c r="S68" s="182" t="n">
        <v>4</v>
      </c>
      <c r="T68" s="182" t="n">
        <v>121</v>
      </c>
      <c r="U68" s="183" t="n">
        <v>0.0331</v>
      </c>
      <c r="V68" s="183" t="n">
        <v>0.0144</v>
      </c>
      <c r="W68" s="183" t="n">
        <v>0.9404</v>
      </c>
      <c r="X68" s="184"/>
      <c r="Y68" s="182" t="n">
        <v>550</v>
      </c>
      <c r="Z68" s="182" t="n">
        <v>45.83</v>
      </c>
      <c r="AA68" s="182" t="n">
        <v>0</v>
      </c>
      <c r="AB68" s="182" t="n">
        <v>29</v>
      </c>
      <c r="AC68" s="183" t="n">
        <v>0</v>
      </c>
      <c r="AD68" s="183" t="n">
        <v>0.0056</v>
      </c>
      <c r="AE68" s="183" t="n">
        <v>0.9275</v>
      </c>
      <c r="AF68" s="184"/>
      <c r="AG68" s="182" t="n">
        <v>550</v>
      </c>
      <c r="AH68" s="182" t="n">
        <v>45.83</v>
      </c>
      <c r="AI68" s="182" t="n">
        <v>0</v>
      </c>
      <c r="AJ68" s="182" t="n">
        <v>19</v>
      </c>
      <c r="AK68" s="183" t="n">
        <v>0</v>
      </c>
      <c r="AL68" s="183" t="n">
        <v>0.0084</v>
      </c>
      <c r="AM68" s="183" t="n">
        <v>0.908</v>
      </c>
      <c r="AN68" s="184"/>
      <c r="AO68" s="182" t="n">
        <v>550</v>
      </c>
      <c r="AP68" s="182" t="n">
        <v>45.83</v>
      </c>
      <c r="AQ68" s="182" t="n">
        <v>4</v>
      </c>
      <c r="AR68" s="182" t="n">
        <v>48</v>
      </c>
      <c r="AS68" s="183" t="n">
        <v>0.0833</v>
      </c>
      <c r="AT68" s="183" t="n">
        <v>0.0087</v>
      </c>
      <c r="AU68" s="183" t="n">
        <v>0.9698</v>
      </c>
      <c r="AV68" s="184"/>
      <c r="AW68" s="182" t="n">
        <v>550</v>
      </c>
      <c r="AX68" s="182" t="n">
        <v>45.83</v>
      </c>
      <c r="AY68" s="182" t="n">
        <v>0</v>
      </c>
      <c r="AZ68" s="182" t="n">
        <v>6</v>
      </c>
      <c r="BA68" s="183" t="n">
        <v>0</v>
      </c>
      <c r="BB68" s="183" t="n">
        <v>0.0043</v>
      </c>
      <c r="BC68" s="183" t="n">
        <v>0.9529</v>
      </c>
      <c r="BD68" s="184"/>
      <c r="BE68" s="182" t="n">
        <v>550</v>
      </c>
      <c r="BF68" s="182" t="n">
        <v>45.83</v>
      </c>
      <c r="BG68" s="182" t="n">
        <v>0</v>
      </c>
      <c r="BH68" s="182" t="n">
        <v>2</v>
      </c>
      <c r="BI68" s="183" t="n">
        <v>0</v>
      </c>
      <c r="BJ68" s="183" t="n">
        <v>0.0035</v>
      </c>
      <c r="BK68" s="183" t="n">
        <v>0.9481</v>
      </c>
      <c r="BL68" s="184"/>
      <c r="BM68" s="182" t="n">
        <v>550</v>
      </c>
      <c r="BN68" s="182" t="n">
        <v>45.83</v>
      </c>
      <c r="BO68" s="182" t="n">
        <v>0</v>
      </c>
      <c r="BP68" s="182" t="n">
        <v>8</v>
      </c>
      <c r="BQ68" s="183" t="n">
        <v>0</v>
      </c>
      <c r="BR68" s="183" t="n">
        <v>0.0061</v>
      </c>
      <c r="BS68" s="183" t="n">
        <v>0.9793</v>
      </c>
      <c r="BT68" s="184"/>
      <c r="BU68" s="182" t="n">
        <v>550</v>
      </c>
      <c r="BV68" s="182" t="n">
        <v>45.83</v>
      </c>
      <c r="BW68" s="182" t="n">
        <v>0</v>
      </c>
      <c r="BX68" s="182" t="n">
        <v>35</v>
      </c>
      <c r="BY68" s="183" t="n">
        <v>0</v>
      </c>
      <c r="BZ68" s="183" t="n">
        <v>0.0042</v>
      </c>
      <c r="CA68" s="183" t="n">
        <v>0.9515</v>
      </c>
      <c r="CB68" s="184"/>
      <c r="CC68" s="182" t="n">
        <v>550</v>
      </c>
      <c r="CD68" s="182" t="n">
        <v>45.83</v>
      </c>
      <c r="CE68" s="182" t="n">
        <v>2</v>
      </c>
      <c r="CF68" s="182" t="n">
        <v>28</v>
      </c>
      <c r="CG68" s="183" t="n">
        <v>0.0714</v>
      </c>
      <c r="CH68" s="183" t="n">
        <v>0.0092</v>
      </c>
      <c r="CI68" s="183" t="n">
        <v>0.8739</v>
      </c>
      <c r="CJ68" s="184"/>
      <c r="CK68" s="182" t="n">
        <v>550</v>
      </c>
      <c r="CL68" s="182" t="n">
        <v>45.83</v>
      </c>
      <c r="CM68" s="182" t="n">
        <v>3</v>
      </c>
      <c r="CN68" s="182" t="n">
        <v>81</v>
      </c>
      <c r="CO68" s="183" t="n">
        <v>0.037</v>
      </c>
      <c r="CP68" s="183" t="n">
        <v>0.0137</v>
      </c>
      <c r="CQ68" s="183" t="n">
        <v>0.9439</v>
      </c>
    </row>
    <row r="69" ht="16.5" customHeight="1">
      <c r="A69" s="182" t="n">
        <v>600</v>
      </c>
      <c r="B69" s="182" t="n">
        <v>50</v>
      </c>
      <c r="C69" s="182" t="n">
        <v>0</v>
      </c>
      <c r="D69" s="182" t="n">
        <v>40</v>
      </c>
      <c r="E69" s="183" t="n">
        <v>0</v>
      </c>
      <c r="F69" s="183" t="n">
        <v>0.0032</v>
      </c>
      <c r="G69" s="183" t="n">
        <v>0.9587</v>
      </c>
      <c r="H69" s="184"/>
      <c r="I69" s="182" t="n">
        <v>600</v>
      </c>
      <c r="J69" s="182" t="n">
        <v>50</v>
      </c>
      <c r="K69" s="182" t="n">
        <v>1</v>
      </c>
      <c r="L69" s="182" t="n">
        <v>35</v>
      </c>
      <c r="M69" s="183" t="n">
        <v>0.0286</v>
      </c>
      <c r="N69" s="183" t="n">
        <v>0.0083</v>
      </c>
      <c r="O69" s="183" t="n">
        <v>0.9059</v>
      </c>
      <c r="P69" s="184"/>
      <c r="Q69" s="182" t="n">
        <v>600</v>
      </c>
      <c r="R69" s="182" t="n">
        <v>50</v>
      </c>
      <c r="S69" s="182" t="n">
        <v>6</v>
      </c>
      <c r="T69" s="182" t="n">
        <v>79</v>
      </c>
      <c r="U69" s="183" t="n">
        <v>0.0759</v>
      </c>
      <c r="V69" s="183" t="n">
        <v>0.0094</v>
      </c>
      <c r="W69" s="183" t="n">
        <v>0.9498</v>
      </c>
      <c r="X69" s="184"/>
      <c r="Y69" s="182" t="n">
        <v>600</v>
      </c>
      <c r="Z69" s="182" t="n">
        <v>50</v>
      </c>
      <c r="AA69" s="182" t="n">
        <v>0</v>
      </c>
      <c r="AB69" s="182" t="n">
        <v>29</v>
      </c>
      <c r="AC69" s="183" t="n">
        <v>0</v>
      </c>
      <c r="AD69" s="183" t="n">
        <v>0.0056</v>
      </c>
      <c r="AE69" s="183" t="n">
        <v>0.9331</v>
      </c>
      <c r="AF69" s="184"/>
      <c r="AG69" s="182" t="n">
        <v>600</v>
      </c>
      <c r="AH69" s="182" t="n">
        <v>50</v>
      </c>
      <c r="AI69" s="182" t="n">
        <v>0</v>
      </c>
      <c r="AJ69" s="182" t="n">
        <v>9</v>
      </c>
      <c r="AK69" s="183" t="n">
        <v>0</v>
      </c>
      <c r="AL69" s="183" t="n">
        <v>0.004</v>
      </c>
      <c r="AM69" s="183" t="n">
        <v>0.912</v>
      </c>
      <c r="AN69" s="184"/>
      <c r="AO69" s="182" t="n">
        <v>600</v>
      </c>
      <c r="AP69" s="182" t="n">
        <v>50</v>
      </c>
      <c r="AQ69" s="182" t="n">
        <v>2</v>
      </c>
      <c r="AR69" s="182" t="n">
        <v>28</v>
      </c>
      <c r="AS69" s="183" t="n">
        <v>0.0714</v>
      </c>
      <c r="AT69" s="183" t="n">
        <v>0.0051</v>
      </c>
      <c r="AU69" s="183" t="n">
        <v>0.9748</v>
      </c>
      <c r="AV69" s="184"/>
      <c r="AW69" s="182" t="n">
        <v>600</v>
      </c>
      <c r="AX69" s="182" t="n">
        <v>50</v>
      </c>
      <c r="AY69" s="182" t="n">
        <v>0</v>
      </c>
      <c r="AZ69" s="182" t="n">
        <v>10</v>
      </c>
      <c r="BA69" s="183" t="n">
        <v>0</v>
      </c>
      <c r="BB69" s="183" t="n">
        <v>0.0072</v>
      </c>
      <c r="BC69" s="183" t="n">
        <v>0.9602</v>
      </c>
      <c r="BD69" s="184"/>
      <c r="BE69" s="182" t="n">
        <v>600</v>
      </c>
      <c r="BF69" s="182" t="n">
        <v>50</v>
      </c>
      <c r="BG69" s="182" t="n">
        <v>0</v>
      </c>
      <c r="BH69" s="182" t="n">
        <v>5</v>
      </c>
      <c r="BI69" s="183" t="n">
        <v>0</v>
      </c>
      <c r="BJ69" s="183" t="n">
        <v>0.0087</v>
      </c>
      <c r="BK69" s="183" t="n">
        <v>0.9567</v>
      </c>
      <c r="BL69" s="184"/>
      <c r="BM69" s="182" t="n">
        <v>600</v>
      </c>
      <c r="BN69" s="182" t="n">
        <v>50</v>
      </c>
      <c r="BO69" s="182" t="n">
        <v>0</v>
      </c>
      <c r="BP69" s="182" t="n">
        <v>5</v>
      </c>
      <c r="BQ69" s="183" t="n">
        <v>0</v>
      </c>
      <c r="BR69" s="183" t="n">
        <v>0.0038</v>
      </c>
      <c r="BS69" s="183" t="n">
        <v>0.9831</v>
      </c>
      <c r="BT69" s="184"/>
      <c r="BU69" s="182" t="n">
        <v>600</v>
      </c>
      <c r="BV69" s="182" t="n">
        <v>50</v>
      </c>
      <c r="BW69" s="182" t="n">
        <v>0</v>
      </c>
      <c r="BX69" s="182" t="n">
        <v>24</v>
      </c>
      <c r="BY69" s="183" t="n">
        <v>0</v>
      </c>
      <c r="BZ69" s="183" t="n">
        <v>0.0029</v>
      </c>
      <c r="CA69" s="183" t="n">
        <v>0.9544</v>
      </c>
      <c r="CB69" s="184"/>
      <c r="CC69" s="182" t="n">
        <v>600</v>
      </c>
      <c r="CD69" s="182" t="n">
        <v>50</v>
      </c>
      <c r="CE69" s="182" t="n">
        <v>0</v>
      </c>
      <c r="CF69" s="182" t="n">
        <v>27</v>
      </c>
      <c r="CG69" s="183" t="n">
        <v>0</v>
      </c>
      <c r="CH69" s="183" t="n">
        <v>0.0089</v>
      </c>
      <c r="CI69" s="183" t="n">
        <v>0.8828</v>
      </c>
      <c r="CJ69" s="184"/>
      <c r="CK69" s="182" t="n">
        <v>600</v>
      </c>
      <c r="CL69" s="182" t="n">
        <v>50</v>
      </c>
      <c r="CM69" s="182" t="n">
        <v>1</v>
      </c>
      <c r="CN69" s="182" t="n">
        <v>54</v>
      </c>
      <c r="CO69" s="183" t="n">
        <v>0.0185</v>
      </c>
      <c r="CP69" s="183" t="n">
        <v>0.0091</v>
      </c>
      <c r="CQ69" s="183" t="n">
        <v>0.9531</v>
      </c>
    </row>
    <row r="70" ht="16.5" customHeight="1">
      <c r="A70" s="182" t="n">
        <v>650</v>
      </c>
      <c r="B70" s="182" t="n">
        <v>54.17</v>
      </c>
      <c r="C70" s="182" t="n">
        <v>0</v>
      </c>
      <c r="D70" s="182" t="n">
        <v>29</v>
      </c>
      <c r="E70" s="183" t="n">
        <v>0</v>
      </c>
      <c r="F70" s="183" t="n">
        <v>0.0023</v>
      </c>
      <c r="G70" s="183" t="n">
        <v>0.961</v>
      </c>
      <c r="H70" s="184"/>
      <c r="I70" s="182" t="n">
        <v>650</v>
      </c>
      <c r="J70" s="182" t="n">
        <v>54.17</v>
      </c>
      <c r="K70" s="182" t="n">
        <v>0</v>
      </c>
      <c r="L70" s="182" t="n">
        <v>29</v>
      </c>
      <c r="M70" s="183" t="n">
        <v>0</v>
      </c>
      <c r="N70" s="183" t="n">
        <v>0.0069</v>
      </c>
      <c r="O70" s="183" t="n">
        <v>0.9128</v>
      </c>
      <c r="P70" s="184"/>
      <c r="Q70" s="182" t="n">
        <v>650</v>
      </c>
      <c r="R70" s="182" t="n">
        <v>54.17</v>
      </c>
      <c r="S70" s="182" t="n">
        <v>4</v>
      </c>
      <c r="T70" s="182" t="n">
        <v>78</v>
      </c>
      <c r="U70" s="183" t="n">
        <v>0.0513</v>
      </c>
      <c r="V70" s="183" t="n">
        <v>0.0093</v>
      </c>
      <c r="W70" s="183" t="n">
        <v>0.9591</v>
      </c>
      <c r="X70" s="184"/>
      <c r="Y70" s="182" t="n">
        <v>650</v>
      </c>
      <c r="Z70" s="182" t="n">
        <v>54.17</v>
      </c>
      <c r="AA70" s="182" t="n">
        <v>0</v>
      </c>
      <c r="AB70" s="182" t="n">
        <v>24</v>
      </c>
      <c r="AC70" s="183" t="n">
        <v>0</v>
      </c>
      <c r="AD70" s="183" t="n">
        <v>0.0047</v>
      </c>
      <c r="AE70" s="183" t="n">
        <v>0.9378</v>
      </c>
      <c r="AF70" s="184"/>
      <c r="AG70" s="182" t="n">
        <v>650</v>
      </c>
      <c r="AH70" s="182" t="n">
        <v>54.17</v>
      </c>
      <c r="AI70" s="182" t="n">
        <v>0</v>
      </c>
      <c r="AJ70" s="182" t="n">
        <v>14</v>
      </c>
      <c r="AK70" s="183" t="n">
        <v>0</v>
      </c>
      <c r="AL70" s="183" t="n">
        <v>0.0062</v>
      </c>
      <c r="AM70" s="183" t="n">
        <v>0.9182</v>
      </c>
      <c r="AN70" s="184"/>
      <c r="AO70" s="182" t="n">
        <v>650</v>
      </c>
      <c r="AP70" s="182" t="n">
        <v>54.17</v>
      </c>
      <c r="AQ70" s="182" t="n">
        <v>1</v>
      </c>
      <c r="AR70" s="182" t="n">
        <v>33</v>
      </c>
      <c r="AS70" s="183" t="n">
        <v>0.0303</v>
      </c>
      <c r="AT70" s="183" t="n">
        <v>0.006</v>
      </c>
      <c r="AU70" s="183" t="n">
        <v>0.9808</v>
      </c>
      <c r="AV70" s="184"/>
      <c r="AW70" s="182" t="n">
        <v>650</v>
      </c>
      <c r="AX70" s="182" t="n">
        <v>54.17</v>
      </c>
      <c r="AY70" s="182" t="n">
        <v>0</v>
      </c>
      <c r="AZ70" s="182" t="n">
        <v>6</v>
      </c>
      <c r="BA70" s="183" t="n">
        <v>0</v>
      </c>
      <c r="BB70" s="183" t="n">
        <v>0.0043</v>
      </c>
      <c r="BC70" s="183" t="n">
        <v>0.9645</v>
      </c>
      <c r="BD70" s="184"/>
      <c r="BE70" s="182" t="n">
        <v>650</v>
      </c>
      <c r="BF70" s="182" t="n">
        <v>54.17</v>
      </c>
      <c r="BG70" s="182" t="n">
        <v>0</v>
      </c>
      <c r="BH70" s="182" t="n">
        <v>2</v>
      </c>
      <c r="BI70" s="183" t="n">
        <v>0</v>
      </c>
      <c r="BJ70" s="183" t="n">
        <v>0.0035</v>
      </c>
      <c r="BK70" s="183" t="n">
        <v>0.9602</v>
      </c>
      <c r="BL70" s="184"/>
      <c r="BM70" s="182" t="n">
        <v>650</v>
      </c>
      <c r="BN70" s="182" t="n">
        <v>54.17</v>
      </c>
      <c r="BO70" s="182" t="n">
        <v>0</v>
      </c>
      <c r="BP70" s="182" t="n">
        <v>7</v>
      </c>
      <c r="BQ70" s="183" t="n">
        <v>0</v>
      </c>
      <c r="BR70" s="183" t="n">
        <v>0.0054</v>
      </c>
      <c r="BS70" s="183" t="n">
        <v>0.9885</v>
      </c>
      <c r="BT70" s="184"/>
      <c r="BU70" s="182" t="n">
        <v>650</v>
      </c>
      <c r="BV70" s="182" t="n">
        <v>54.17</v>
      </c>
      <c r="BW70" s="182" t="n">
        <v>0</v>
      </c>
      <c r="BX70" s="182" t="n">
        <v>25</v>
      </c>
      <c r="BY70" s="183" t="n">
        <v>0</v>
      </c>
      <c r="BZ70" s="183" t="n">
        <v>0.003</v>
      </c>
      <c r="CA70" s="183" t="n">
        <v>0.9575</v>
      </c>
      <c r="CB70" s="184"/>
      <c r="CC70" s="182" t="n">
        <v>650</v>
      </c>
      <c r="CD70" s="182" t="n">
        <v>54.17</v>
      </c>
      <c r="CE70" s="182" t="n">
        <v>1</v>
      </c>
      <c r="CF70" s="182" t="n">
        <v>23</v>
      </c>
      <c r="CG70" s="183" t="n">
        <v>0.0435</v>
      </c>
      <c r="CH70" s="183" t="n">
        <v>0.0076</v>
      </c>
      <c r="CI70" s="183" t="n">
        <v>0.8904</v>
      </c>
      <c r="CJ70" s="184"/>
      <c r="CK70" s="182" t="n">
        <v>650</v>
      </c>
      <c r="CL70" s="182" t="n">
        <v>54.17</v>
      </c>
      <c r="CM70" s="182" t="n">
        <v>2</v>
      </c>
      <c r="CN70" s="182" t="n">
        <v>47</v>
      </c>
      <c r="CO70" s="183" t="n">
        <v>0.0426</v>
      </c>
      <c r="CP70" s="183" t="n">
        <v>0.0079</v>
      </c>
      <c r="CQ70" s="183" t="n">
        <v>0.961</v>
      </c>
    </row>
    <row r="71" ht="16.5" customHeight="1">
      <c r="A71" s="182" t="n">
        <v>700</v>
      </c>
      <c r="B71" s="182" t="n">
        <v>58.33</v>
      </c>
      <c r="C71" s="182" t="n">
        <v>1</v>
      </c>
      <c r="D71" s="182" t="n">
        <v>29</v>
      </c>
      <c r="E71" s="183" t="n">
        <v>0.0345</v>
      </c>
      <c r="F71" s="183" t="n">
        <v>0.0023</v>
      </c>
      <c r="G71" s="183" t="n">
        <v>0.9634</v>
      </c>
      <c r="H71" s="184"/>
      <c r="I71" s="182" t="n">
        <v>700</v>
      </c>
      <c r="J71" s="182" t="n">
        <v>58.33</v>
      </c>
      <c r="K71" s="182" t="n">
        <v>0</v>
      </c>
      <c r="L71" s="182" t="n">
        <v>21</v>
      </c>
      <c r="M71" s="183" t="n">
        <v>0</v>
      </c>
      <c r="N71" s="183" t="n">
        <v>0.005</v>
      </c>
      <c r="O71" s="183" t="n">
        <v>0.9178</v>
      </c>
      <c r="P71" s="184"/>
      <c r="Q71" s="182" t="n">
        <v>700</v>
      </c>
      <c r="R71" s="182" t="n">
        <v>58.33</v>
      </c>
      <c r="S71" s="182" t="n">
        <v>1</v>
      </c>
      <c r="T71" s="182" t="n">
        <v>46</v>
      </c>
      <c r="U71" s="183" t="n">
        <v>0.0217</v>
      </c>
      <c r="V71" s="183" t="n">
        <v>0.0055</v>
      </c>
      <c r="W71" s="183" t="n">
        <v>0.9645</v>
      </c>
      <c r="X71" s="184"/>
      <c r="Y71" s="182" t="n">
        <v>700</v>
      </c>
      <c r="Z71" s="182" t="n">
        <v>58.33</v>
      </c>
      <c r="AA71" s="182" t="n">
        <v>0</v>
      </c>
      <c r="AB71" s="182" t="n">
        <v>22</v>
      </c>
      <c r="AC71" s="183" t="n">
        <v>0</v>
      </c>
      <c r="AD71" s="183" t="n">
        <v>0.0043</v>
      </c>
      <c r="AE71" s="183" t="n">
        <v>0.942</v>
      </c>
      <c r="AF71" s="184"/>
      <c r="AG71" s="182" t="n">
        <v>700</v>
      </c>
      <c r="AH71" s="182" t="n">
        <v>58.33</v>
      </c>
      <c r="AI71" s="182" t="n">
        <v>0</v>
      </c>
      <c r="AJ71" s="182" t="n">
        <v>8</v>
      </c>
      <c r="AK71" s="183" t="n">
        <v>0</v>
      </c>
      <c r="AL71" s="183" t="n">
        <v>0.0036</v>
      </c>
      <c r="AM71" s="183" t="n">
        <v>0.9217</v>
      </c>
      <c r="AN71" s="184"/>
      <c r="AO71" s="182" t="n">
        <v>700</v>
      </c>
      <c r="AP71" s="182" t="n">
        <v>58.33</v>
      </c>
      <c r="AQ71" s="182" t="n">
        <v>5</v>
      </c>
      <c r="AR71" s="182" t="n">
        <v>31</v>
      </c>
      <c r="AS71" s="183" t="n">
        <v>0.1613</v>
      </c>
      <c r="AT71" s="183" t="n">
        <v>0.0056</v>
      </c>
      <c r="AU71" s="183" t="n">
        <v>0.9864</v>
      </c>
      <c r="AV71" s="184"/>
      <c r="AW71" s="182" t="n">
        <v>700</v>
      </c>
      <c r="AX71" s="182" t="n">
        <v>58.33</v>
      </c>
      <c r="AY71" s="182" t="n">
        <v>0</v>
      </c>
      <c r="AZ71" s="182" t="n">
        <v>3</v>
      </c>
      <c r="BA71" s="183" t="n">
        <v>0</v>
      </c>
      <c r="BB71" s="183" t="n">
        <v>0.0022</v>
      </c>
      <c r="BC71" s="183" t="n">
        <v>0.9667</v>
      </c>
      <c r="BD71" s="184"/>
      <c r="BE71" s="182" t="n">
        <v>700</v>
      </c>
      <c r="BF71" s="182" t="n">
        <v>58.33</v>
      </c>
      <c r="BG71" s="182" t="n">
        <v>0</v>
      </c>
      <c r="BH71" s="182" t="n">
        <v>1</v>
      </c>
      <c r="BI71" s="183" t="n">
        <v>0</v>
      </c>
      <c r="BJ71" s="183" t="n">
        <v>0.0017</v>
      </c>
      <c r="BK71" s="183" t="n">
        <v>0.9619</v>
      </c>
      <c r="BL71" s="184"/>
      <c r="BM71" s="182" t="n">
        <v>700</v>
      </c>
      <c r="BN71" s="182" t="n">
        <v>58.33</v>
      </c>
      <c r="BO71" s="182" t="n">
        <v>0</v>
      </c>
      <c r="BP71" s="182" t="n">
        <v>1</v>
      </c>
      <c r="BQ71" s="183" t="n">
        <v>0</v>
      </c>
      <c r="BR71" s="183" t="n">
        <v>0.0008</v>
      </c>
      <c r="BS71" s="183" t="n">
        <v>0.9893</v>
      </c>
      <c r="BT71" s="184"/>
      <c r="BU71" s="182" t="n">
        <v>700</v>
      </c>
      <c r="BV71" s="182" t="n">
        <v>58.33</v>
      </c>
      <c r="BW71" s="182" t="n">
        <v>0</v>
      </c>
      <c r="BX71" s="182" t="n">
        <v>28</v>
      </c>
      <c r="BY71" s="183" t="n">
        <v>0</v>
      </c>
      <c r="BZ71" s="183" t="n">
        <v>0.0034</v>
      </c>
      <c r="CA71" s="183" t="n">
        <v>0.9609</v>
      </c>
      <c r="CB71" s="184"/>
      <c r="CC71" s="182" t="n">
        <v>700</v>
      </c>
      <c r="CD71" s="182" t="n">
        <v>58.33</v>
      </c>
      <c r="CE71" s="182" t="n">
        <v>0</v>
      </c>
      <c r="CF71" s="182" t="n">
        <v>22</v>
      </c>
      <c r="CG71" s="183" t="n">
        <v>0</v>
      </c>
      <c r="CH71" s="183" t="n">
        <v>0.0073</v>
      </c>
      <c r="CI71" s="183" t="n">
        <v>0.8977</v>
      </c>
      <c r="CJ71" s="184"/>
      <c r="CK71" s="182" t="n">
        <v>700</v>
      </c>
      <c r="CL71" s="182" t="n">
        <v>58.33</v>
      </c>
      <c r="CM71" s="182" t="n">
        <v>4</v>
      </c>
      <c r="CN71" s="182" t="n">
        <v>42</v>
      </c>
      <c r="CO71" s="183" t="n">
        <v>0.0952</v>
      </c>
      <c r="CP71" s="183" t="n">
        <v>0.0071</v>
      </c>
      <c r="CQ71" s="183" t="n">
        <v>0.9681</v>
      </c>
    </row>
    <row r="72" ht="16.5" customHeight="1">
      <c r="A72" s="182" t="n">
        <v>750</v>
      </c>
      <c r="B72" s="182" t="n">
        <v>62.5</v>
      </c>
      <c r="C72" s="182" t="n">
        <v>0</v>
      </c>
      <c r="D72" s="182" t="n">
        <v>21</v>
      </c>
      <c r="E72" s="183" t="n">
        <v>0</v>
      </c>
      <c r="F72" s="183" t="n">
        <v>0.0017</v>
      </c>
      <c r="G72" s="183" t="n">
        <v>0.9651</v>
      </c>
      <c r="H72" s="184"/>
      <c r="I72" s="182" t="n">
        <v>750</v>
      </c>
      <c r="J72" s="182" t="n">
        <v>62.5</v>
      </c>
      <c r="K72" s="182" t="n">
        <v>1</v>
      </c>
      <c r="L72" s="182" t="n">
        <v>20</v>
      </c>
      <c r="M72" s="183" t="n">
        <v>0.05</v>
      </c>
      <c r="N72" s="183" t="n">
        <v>0.0048</v>
      </c>
      <c r="O72" s="183" t="n">
        <v>0.9226</v>
      </c>
      <c r="P72" s="184"/>
      <c r="Q72" s="182" t="n">
        <v>750</v>
      </c>
      <c r="R72" s="182" t="n">
        <v>62.5</v>
      </c>
      <c r="S72" s="182" t="n">
        <v>3</v>
      </c>
      <c r="T72" s="182" t="n">
        <v>46</v>
      </c>
      <c r="U72" s="183" t="n">
        <v>0.0652</v>
      </c>
      <c r="V72" s="183" t="n">
        <v>0.0055</v>
      </c>
      <c r="W72" s="183" t="n">
        <v>0.97</v>
      </c>
      <c r="X72" s="184"/>
      <c r="Y72" s="182" t="n">
        <v>750</v>
      </c>
      <c r="Z72" s="182" t="n">
        <v>62.5</v>
      </c>
      <c r="AA72" s="182" t="n">
        <v>0</v>
      </c>
      <c r="AB72" s="182" t="n">
        <v>15</v>
      </c>
      <c r="AC72" s="183" t="n">
        <v>0</v>
      </c>
      <c r="AD72" s="183" t="n">
        <v>0.0029</v>
      </c>
      <c r="AE72" s="183" t="n">
        <v>0.9449</v>
      </c>
      <c r="AF72" s="184"/>
      <c r="AG72" s="182" t="n">
        <v>750</v>
      </c>
      <c r="AH72" s="182" t="n">
        <v>62.5</v>
      </c>
      <c r="AI72" s="182" t="n">
        <v>0</v>
      </c>
      <c r="AJ72" s="182" t="n">
        <v>12</v>
      </c>
      <c r="AK72" s="183" t="n">
        <v>0</v>
      </c>
      <c r="AL72" s="183" t="n">
        <v>0.0053</v>
      </c>
      <c r="AM72" s="183" t="n">
        <v>0.9271</v>
      </c>
      <c r="AN72" s="184"/>
      <c r="AO72" s="182" t="n">
        <v>750</v>
      </c>
      <c r="AP72" s="182" t="n">
        <v>62.5</v>
      </c>
      <c r="AQ72" s="182" t="n">
        <v>0</v>
      </c>
      <c r="AR72" s="182" t="n">
        <v>11</v>
      </c>
      <c r="AS72" s="183" t="n">
        <v>0</v>
      </c>
      <c r="AT72" s="183" t="n">
        <v>0.002</v>
      </c>
      <c r="AU72" s="183" t="n">
        <v>0.9884</v>
      </c>
      <c r="AV72" s="184"/>
      <c r="AW72" s="182" t="n">
        <v>750</v>
      </c>
      <c r="AX72" s="182" t="n">
        <v>62.5</v>
      </c>
      <c r="AY72" s="182" t="n">
        <v>0</v>
      </c>
      <c r="AZ72" s="182" t="n">
        <v>5</v>
      </c>
      <c r="BA72" s="183" t="n">
        <v>0</v>
      </c>
      <c r="BB72" s="183" t="n">
        <v>0.0036</v>
      </c>
      <c r="BC72" s="183" t="n">
        <v>0.9703</v>
      </c>
      <c r="BD72" s="184"/>
      <c r="BE72" s="182" t="n">
        <v>750</v>
      </c>
      <c r="BF72" s="182" t="n">
        <v>62.5</v>
      </c>
      <c r="BG72" s="182" t="n">
        <v>0</v>
      </c>
      <c r="BH72" s="182" t="n">
        <v>2</v>
      </c>
      <c r="BI72" s="183" t="n">
        <v>0</v>
      </c>
      <c r="BJ72" s="183" t="n">
        <v>0.0035</v>
      </c>
      <c r="BK72" s="183" t="n">
        <v>0.9654</v>
      </c>
      <c r="BL72" s="184"/>
      <c r="BM72" s="182" t="n">
        <v>750</v>
      </c>
      <c r="BN72" s="182" t="n">
        <v>62.5</v>
      </c>
      <c r="BO72" s="182" t="n">
        <v>0</v>
      </c>
      <c r="BP72" s="182" t="n">
        <v>2</v>
      </c>
      <c r="BQ72" s="183" t="n">
        <v>0</v>
      </c>
      <c r="BR72" s="183" t="n">
        <v>0.0015</v>
      </c>
      <c r="BS72" s="183" t="n">
        <v>0.9908</v>
      </c>
      <c r="BT72" s="184"/>
      <c r="BU72" s="182" t="n">
        <v>750</v>
      </c>
      <c r="BV72" s="182" t="n">
        <v>62.5</v>
      </c>
      <c r="BW72" s="182" t="n">
        <v>0</v>
      </c>
      <c r="BX72" s="182" t="n">
        <v>20</v>
      </c>
      <c r="BY72" s="183" t="n">
        <v>0</v>
      </c>
      <c r="BZ72" s="183" t="n">
        <v>0.0024</v>
      </c>
      <c r="CA72" s="183" t="n">
        <v>0.9633</v>
      </c>
      <c r="CB72" s="184"/>
      <c r="CC72" s="182" t="n">
        <v>750</v>
      </c>
      <c r="CD72" s="182" t="n">
        <v>62.5</v>
      </c>
      <c r="CE72" s="182" t="n">
        <v>0</v>
      </c>
      <c r="CF72" s="182" t="n">
        <v>13</v>
      </c>
      <c r="CG72" s="183" t="n">
        <v>0</v>
      </c>
      <c r="CH72" s="183" t="n">
        <v>0.0043</v>
      </c>
      <c r="CI72" s="183" t="n">
        <v>0.9019</v>
      </c>
      <c r="CJ72" s="184"/>
      <c r="CK72" s="182" t="n">
        <v>750</v>
      </c>
      <c r="CL72" s="182" t="n">
        <v>62.5</v>
      </c>
      <c r="CM72" s="182" t="n">
        <v>1</v>
      </c>
      <c r="CN72" s="182" t="n">
        <v>31</v>
      </c>
      <c r="CO72" s="183" t="n">
        <v>0.0323</v>
      </c>
      <c r="CP72" s="183" t="n">
        <v>0.0052</v>
      </c>
      <c r="CQ72" s="183" t="n">
        <v>0.9733</v>
      </c>
    </row>
    <row r="73" ht="16.5" customHeight="1">
      <c r="A73" s="182" t="n">
        <v>800</v>
      </c>
      <c r="B73" s="182" t="n">
        <v>66.67</v>
      </c>
      <c r="C73" s="182" t="n">
        <v>1</v>
      </c>
      <c r="D73" s="182" t="n">
        <v>28</v>
      </c>
      <c r="E73" s="183" t="n">
        <v>0.0357</v>
      </c>
      <c r="F73" s="183" t="n">
        <v>0.0023</v>
      </c>
      <c r="G73" s="183" t="n">
        <v>0.9673</v>
      </c>
      <c r="H73" s="184"/>
      <c r="I73" s="182" t="n">
        <v>800</v>
      </c>
      <c r="J73" s="182" t="n">
        <v>66.67</v>
      </c>
      <c r="K73" s="182" t="n">
        <v>0</v>
      </c>
      <c r="L73" s="182" t="n">
        <v>18</v>
      </c>
      <c r="M73" s="183" t="n">
        <v>0</v>
      </c>
      <c r="N73" s="183" t="n">
        <v>0.0043</v>
      </c>
      <c r="O73" s="183" t="n">
        <v>0.9269</v>
      </c>
      <c r="P73" s="184"/>
      <c r="Q73" s="182" t="n">
        <v>800</v>
      </c>
      <c r="R73" s="182" t="n">
        <v>66.67</v>
      </c>
      <c r="S73" s="182" t="n">
        <v>1</v>
      </c>
      <c r="T73" s="182" t="n">
        <v>41</v>
      </c>
      <c r="U73" s="183" t="n">
        <v>0.0244</v>
      </c>
      <c r="V73" s="183" t="n">
        <v>0.0049</v>
      </c>
      <c r="W73" s="183" t="n">
        <v>0.9749</v>
      </c>
      <c r="X73" s="184"/>
      <c r="Y73" s="182" t="n">
        <v>800</v>
      </c>
      <c r="Z73" s="182" t="n">
        <v>66.67</v>
      </c>
      <c r="AA73" s="182" t="n">
        <v>0</v>
      </c>
      <c r="AB73" s="182" t="n">
        <v>15</v>
      </c>
      <c r="AC73" s="183" t="n">
        <v>0</v>
      </c>
      <c r="AD73" s="183" t="n">
        <v>0.0029</v>
      </c>
      <c r="AE73" s="183" t="n">
        <v>0.9478</v>
      </c>
      <c r="AF73" s="184"/>
      <c r="AG73" s="182" t="n">
        <v>800</v>
      </c>
      <c r="AH73" s="182" t="n">
        <v>66.67</v>
      </c>
      <c r="AI73" s="182" t="n">
        <v>0</v>
      </c>
      <c r="AJ73" s="182" t="n">
        <v>13</v>
      </c>
      <c r="AK73" s="183" t="n">
        <v>0</v>
      </c>
      <c r="AL73" s="183" t="n">
        <v>0.0058</v>
      </c>
      <c r="AM73" s="183" t="n">
        <v>0.9329</v>
      </c>
      <c r="AN73" s="184"/>
      <c r="AO73" s="182" t="n">
        <v>800</v>
      </c>
      <c r="AP73" s="182" t="n">
        <v>66.67</v>
      </c>
      <c r="AQ73" s="182" t="n">
        <v>0</v>
      </c>
      <c r="AR73" s="182" t="n">
        <v>8</v>
      </c>
      <c r="AS73" s="183" t="n">
        <v>0</v>
      </c>
      <c r="AT73" s="183" t="n">
        <v>0.0014</v>
      </c>
      <c r="AU73" s="183" t="n">
        <v>0.9899</v>
      </c>
      <c r="AV73" s="184"/>
      <c r="AW73" s="182" t="n">
        <v>800</v>
      </c>
      <c r="AX73" s="182" t="n">
        <v>66.67</v>
      </c>
      <c r="AY73" s="182" t="n">
        <v>0</v>
      </c>
      <c r="AZ73" s="182" t="n">
        <v>3</v>
      </c>
      <c r="BA73" s="183" t="n">
        <v>0</v>
      </c>
      <c r="BB73" s="183" t="n">
        <v>0.0022</v>
      </c>
      <c r="BC73" s="183" t="n">
        <v>0.9725</v>
      </c>
      <c r="BD73" s="184"/>
      <c r="BE73" s="182" t="n">
        <v>800</v>
      </c>
      <c r="BF73" s="182" t="n">
        <v>66.67</v>
      </c>
      <c r="BG73" s="182" t="n">
        <v>0</v>
      </c>
      <c r="BH73" s="182" t="n">
        <v>2</v>
      </c>
      <c r="BI73" s="183" t="n">
        <v>0</v>
      </c>
      <c r="BJ73" s="183" t="n">
        <v>0.0035</v>
      </c>
      <c r="BK73" s="183" t="n">
        <v>0.9689</v>
      </c>
      <c r="BL73" s="184"/>
      <c r="BM73" s="182" t="n">
        <v>800</v>
      </c>
      <c r="BN73" s="182" t="n">
        <v>66.67</v>
      </c>
      <c r="BO73" s="182" t="n">
        <v>0</v>
      </c>
      <c r="BP73" s="182" t="n">
        <v>3</v>
      </c>
      <c r="BQ73" s="183" t="n">
        <v>0</v>
      </c>
      <c r="BR73" s="183" t="n">
        <v>0.0023</v>
      </c>
      <c r="BS73" s="183" t="n">
        <v>0.9931</v>
      </c>
      <c r="BT73" s="184"/>
      <c r="BU73" s="182" t="n">
        <v>800</v>
      </c>
      <c r="BV73" s="182" t="n">
        <v>66.67</v>
      </c>
      <c r="BW73" s="182" t="n">
        <v>0</v>
      </c>
      <c r="BX73" s="182" t="n">
        <v>10</v>
      </c>
      <c r="BY73" s="183" t="n">
        <v>0</v>
      </c>
      <c r="BZ73" s="183" t="n">
        <v>0.0012</v>
      </c>
      <c r="CA73" s="183" t="n">
        <v>0.9645</v>
      </c>
      <c r="CB73" s="184"/>
      <c r="CC73" s="182" t="n">
        <v>800</v>
      </c>
      <c r="CD73" s="182" t="n">
        <v>66.67</v>
      </c>
      <c r="CE73" s="182" t="n">
        <v>0</v>
      </c>
      <c r="CF73" s="182" t="n">
        <v>18</v>
      </c>
      <c r="CG73" s="183" t="n">
        <v>0</v>
      </c>
      <c r="CH73" s="183" t="n">
        <v>0.0059</v>
      </c>
      <c r="CI73" s="183" t="n">
        <v>0.9079</v>
      </c>
      <c r="CJ73" s="184"/>
      <c r="CK73" s="182" t="n">
        <v>800</v>
      </c>
      <c r="CL73" s="182" t="n">
        <v>66.67</v>
      </c>
      <c r="CM73" s="182" t="n">
        <v>1</v>
      </c>
      <c r="CN73" s="182" t="n">
        <v>24</v>
      </c>
      <c r="CO73" s="183" t="n">
        <v>0.0417</v>
      </c>
      <c r="CP73" s="183" t="n">
        <v>0.0041</v>
      </c>
      <c r="CQ73" s="183" t="n">
        <v>0.9774</v>
      </c>
    </row>
    <row r="74" ht="16.5" customHeight="1">
      <c r="A74" s="182" t="n">
        <v>850</v>
      </c>
      <c r="B74" s="182" t="n">
        <v>70.83</v>
      </c>
      <c r="C74" s="182" t="n">
        <v>0</v>
      </c>
      <c r="D74" s="182" t="n">
        <v>29</v>
      </c>
      <c r="E74" s="183" t="n">
        <v>0</v>
      </c>
      <c r="F74" s="183" t="n">
        <v>0.0023</v>
      </c>
      <c r="G74" s="183" t="n">
        <v>0.9697</v>
      </c>
      <c r="H74" s="184"/>
      <c r="I74" s="182" t="n">
        <v>850</v>
      </c>
      <c r="J74" s="182" t="n">
        <v>70.83</v>
      </c>
      <c r="K74" s="182" t="n">
        <v>0</v>
      </c>
      <c r="L74" s="182" t="n">
        <v>7</v>
      </c>
      <c r="M74" s="183" t="n">
        <v>0</v>
      </c>
      <c r="N74" s="183" t="n">
        <v>0.0017</v>
      </c>
      <c r="O74" s="183" t="n">
        <v>0.9286</v>
      </c>
      <c r="P74" s="184"/>
      <c r="Q74" s="182" t="n">
        <v>850</v>
      </c>
      <c r="R74" s="182" t="n">
        <v>70.83</v>
      </c>
      <c r="S74" s="182" t="n">
        <v>2</v>
      </c>
      <c r="T74" s="182" t="n">
        <v>45</v>
      </c>
      <c r="U74" s="183" t="n">
        <v>0.0444</v>
      </c>
      <c r="V74" s="183" t="n">
        <v>0.0054</v>
      </c>
      <c r="W74" s="183" t="n">
        <v>0.9802</v>
      </c>
      <c r="X74" s="184"/>
      <c r="Y74" s="182" t="n">
        <v>850</v>
      </c>
      <c r="Z74" s="182" t="n">
        <v>70.83</v>
      </c>
      <c r="AA74" s="182" t="n">
        <v>1</v>
      </c>
      <c r="AB74" s="182" t="n">
        <v>16</v>
      </c>
      <c r="AC74" s="183" t="n">
        <v>0.0625</v>
      </c>
      <c r="AD74" s="183" t="n">
        <v>0.0031</v>
      </c>
      <c r="AE74" s="183" t="n">
        <v>0.9509</v>
      </c>
      <c r="AF74" s="184"/>
      <c r="AG74" s="182" t="n">
        <v>850</v>
      </c>
      <c r="AH74" s="182" t="n">
        <v>70.83</v>
      </c>
      <c r="AI74" s="182" t="n">
        <v>0</v>
      </c>
      <c r="AJ74" s="182" t="n">
        <v>7</v>
      </c>
      <c r="AK74" s="183" t="n">
        <v>0</v>
      </c>
      <c r="AL74" s="183" t="n">
        <v>0.0031</v>
      </c>
      <c r="AM74" s="183" t="n">
        <v>0.936</v>
      </c>
      <c r="AN74" s="184"/>
      <c r="AO74" s="182" t="n">
        <v>850</v>
      </c>
      <c r="AP74" s="182" t="n">
        <v>70.83</v>
      </c>
      <c r="AQ74" s="182" t="n">
        <v>2</v>
      </c>
      <c r="AR74" s="182" t="n">
        <v>7</v>
      </c>
      <c r="AS74" s="183" t="n">
        <v>0.2857</v>
      </c>
      <c r="AT74" s="183" t="n">
        <v>0.0013</v>
      </c>
      <c r="AU74" s="183" t="n">
        <v>0.9911</v>
      </c>
      <c r="AV74" s="184"/>
      <c r="AW74" s="182" t="n">
        <v>850</v>
      </c>
      <c r="AX74" s="182" t="n">
        <v>70.83</v>
      </c>
      <c r="AY74" s="182" t="n">
        <v>0</v>
      </c>
      <c r="AZ74" s="182" t="n">
        <v>1</v>
      </c>
      <c r="BA74" s="183" t="n">
        <v>0</v>
      </c>
      <c r="BB74" s="183" t="n">
        <v>0.0007</v>
      </c>
      <c r="BC74" s="183" t="n">
        <v>0.9732</v>
      </c>
      <c r="BD74" s="184"/>
      <c r="BE74" s="182" t="n">
        <v>850</v>
      </c>
      <c r="BF74" s="182" t="n">
        <v>70.83</v>
      </c>
      <c r="BG74" s="182" t="n">
        <v>0</v>
      </c>
      <c r="BH74" s="182" t="n">
        <v>0</v>
      </c>
      <c r="BI74" s="183" t="n">
        <v>0</v>
      </c>
      <c r="BJ74" s="183" t="n">
        <v>0</v>
      </c>
      <c r="BK74" s="183" t="n">
        <v>0.9689</v>
      </c>
      <c r="BL74" s="184"/>
      <c r="BM74" s="182" t="n">
        <v>850</v>
      </c>
      <c r="BN74" s="182" t="n">
        <v>70.83</v>
      </c>
      <c r="BO74" s="182" t="n">
        <v>0</v>
      </c>
      <c r="BP74" s="182" t="n">
        <v>1</v>
      </c>
      <c r="BQ74" s="183" t="n">
        <v>0</v>
      </c>
      <c r="BR74" s="183" t="n">
        <v>0.0008</v>
      </c>
      <c r="BS74" s="183" t="n">
        <v>0.9939</v>
      </c>
      <c r="BT74" s="184"/>
      <c r="BU74" s="182" t="n">
        <v>850</v>
      </c>
      <c r="BV74" s="182" t="n">
        <v>70.83</v>
      </c>
      <c r="BW74" s="182" t="n">
        <v>0</v>
      </c>
      <c r="BX74" s="182" t="n">
        <v>17</v>
      </c>
      <c r="BY74" s="183" t="n">
        <v>0</v>
      </c>
      <c r="BZ74" s="183" t="n">
        <v>0.0021</v>
      </c>
      <c r="CA74" s="183" t="n">
        <v>0.9665</v>
      </c>
      <c r="CB74" s="184"/>
      <c r="CC74" s="182" t="n">
        <v>850</v>
      </c>
      <c r="CD74" s="182" t="n">
        <v>70.83</v>
      </c>
      <c r="CE74" s="182" t="n">
        <v>0</v>
      </c>
      <c r="CF74" s="182" t="n">
        <v>19</v>
      </c>
      <c r="CG74" s="183" t="n">
        <v>0</v>
      </c>
      <c r="CH74" s="183" t="n">
        <v>0.0063</v>
      </c>
      <c r="CI74" s="183" t="n">
        <v>0.9142</v>
      </c>
      <c r="CJ74" s="184"/>
      <c r="CK74" s="182" t="n">
        <v>850</v>
      </c>
      <c r="CL74" s="182" t="n">
        <v>70.83</v>
      </c>
      <c r="CM74" s="182" t="n">
        <v>1</v>
      </c>
      <c r="CN74" s="182" t="n">
        <v>18</v>
      </c>
      <c r="CO74" s="183" t="n">
        <v>0.0556</v>
      </c>
      <c r="CP74" s="183" t="n">
        <v>0.003</v>
      </c>
      <c r="CQ74" s="183" t="n">
        <v>0.9804</v>
      </c>
    </row>
    <row r="75" ht="16.5" customHeight="1">
      <c r="A75" s="182" t="n">
        <v>900</v>
      </c>
      <c r="B75" s="182" t="n">
        <v>75</v>
      </c>
      <c r="C75" s="182" t="n">
        <v>0</v>
      </c>
      <c r="D75" s="182" t="n">
        <v>23</v>
      </c>
      <c r="E75" s="183" t="n">
        <v>0</v>
      </c>
      <c r="F75" s="183" t="n">
        <v>0.0019</v>
      </c>
      <c r="G75" s="183" t="n">
        <v>0.9716</v>
      </c>
      <c r="H75" s="184"/>
      <c r="I75" s="182" t="n">
        <v>900</v>
      </c>
      <c r="J75" s="182" t="n">
        <v>75</v>
      </c>
      <c r="K75" s="182" t="n">
        <v>0</v>
      </c>
      <c r="L75" s="182" t="n">
        <v>13</v>
      </c>
      <c r="M75" s="183" t="n">
        <v>0</v>
      </c>
      <c r="N75" s="183" t="n">
        <v>0.0031</v>
      </c>
      <c r="O75" s="183" t="n">
        <v>0.9317</v>
      </c>
      <c r="P75" s="184"/>
      <c r="Q75" s="182" t="n">
        <v>900</v>
      </c>
      <c r="R75" s="182" t="n">
        <v>75</v>
      </c>
      <c r="S75" s="182" t="n">
        <v>0</v>
      </c>
      <c r="T75" s="182" t="n">
        <v>29</v>
      </c>
      <c r="U75" s="183" t="n">
        <v>0</v>
      </c>
      <c r="V75" s="183" t="n">
        <v>0.0035</v>
      </c>
      <c r="W75" s="183" t="n">
        <v>0.9837</v>
      </c>
      <c r="X75" s="184"/>
      <c r="Y75" s="182" t="n">
        <v>900</v>
      </c>
      <c r="Z75" s="182" t="n">
        <v>75</v>
      </c>
      <c r="AA75" s="182" t="n">
        <v>1</v>
      </c>
      <c r="AB75" s="182" t="n">
        <v>13</v>
      </c>
      <c r="AC75" s="183" t="n">
        <v>0.0769</v>
      </c>
      <c r="AD75" s="183" t="n">
        <v>0.0025</v>
      </c>
      <c r="AE75" s="183" t="n">
        <v>0.9535</v>
      </c>
      <c r="AF75" s="184"/>
      <c r="AG75" s="182" t="n">
        <v>900</v>
      </c>
      <c r="AH75" s="182" t="n">
        <v>75</v>
      </c>
      <c r="AI75" s="182" t="n">
        <v>0</v>
      </c>
      <c r="AJ75" s="182" t="n">
        <v>6</v>
      </c>
      <c r="AK75" s="183" t="n">
        <v>0</v>
      </c>
      <c r="AL75" s="183" t="n">
        <v>0.0027</v>
      </c>
      <c r="AM75" s="183" t="n">
        <v>0.9386</v>
      </c>
      <c r="AN75" s="184"/>
      <c r="AO75" s="182" t="n">
        <v>900</v>
      </c>
      <c r="AP75" s="182" t="n">
        <v>75</v>
      </c>
      <c r="AQ75" s="182" t="n">
        <v>0</v>
      </c>
      <c r="AR75" s="182" t="n">
        <v>8</v>
      </c>
      <c r="AS75" s="183" t="n">
        <v>0</v>
      </c>
      <c r="AT75" s="183" t="n">
        <v>0.0014</v>
      </c>
      <c r="AU75" s="183" t="n">
        <v>0.9926</v>
      </c>
      <c r="AV75" s="184"/>
      <c r="AW75" s="182" t="n">
        <v>900</v>
      </c>
      <c r="AX75" s="182" t="n">
        <v>75</v>
      </c>
      <c r="AY75" s="182" t="n">
        <v>0</v>
      </c>
      <c r="AZ75" s="182" t="n">
        <v>2</v>
      </c>
      <c r="BA75" s="183" t="n">
        <v>0</v>
      </c>
      <c r="BB75" s="183" t="n">
        <v>0.0014</v>
      </c>
      <c r="BC75" s="183" t="n">
        <v>0.9747</v>
      </c>
      <c r="BD75" s="184"/>
      <c r="BE75" s="182" t="n">
        <v>900</v>
      </c>
      <c r="BF75" s="182" t="n">
        <v>75</v>
      </c>
      <c r="BG75" s="182" t="n">
        <v>0</v>
      </c>
      <c r="BH75" s="182" t="n">
        <v>0</v>
      </c>
      <c r="BI75" s="183" t="n">
        <v>0</v>
      </c>
      <c r="BJ75" s="183" t="n">
        <v>0</v>
      </c>
      <c r="BK75" s="183" t="n">
        <v>0.9689</v>
      </c>
      <c r="BL75" s="184"/>
      <c r="BM75" s="182" t="n">
        <v>900</v>
      </c>
      <c r="BN75" s="182" t="n">
        <v>75</v>
      </c>
      <c r="BO75" s="182" t="n">
        <v>0</v>
      </c>
      <c r="BP75" s="182" t="n">
        <v>2</v>
      </c>
      <c r="BQ75" s="183" t="n">
        <v>0</v>
      </c>
      <c r="BR75" s="183" t="n">
        <v>0.0015</v>
      </c>
      <c r="BS75" s="183" t="n">
        <v>0.9954</v>
      </c>
      <c r="BT75" s="184"/>
      <c r="BU75" s="182" t="n">
        <v>900</v>
      </c>
      <c r="BV75" s="182" t="n">
        <v>75</v>
      </c>
      <c r="BW75" s="182" t="n">
        <v>0</v>
      </c>
      <c r="BX75" s="182" t="n">
        <v>11</v>
      </c>
      <c r="BY75" s="183" t="n">
        <v>0</v>
      </c>
      <c r="BZ75" s="183" t="n">
        <v>0.0013</v>
      </c>
      <c r="CA75" s="183" t="n">
        <v>0.9679</v>
      </c>
      <c r="CB75" s="184"/>
      <c r="CC75" s="182" t="n">
        <v>900</v>
      </c>
      <c r="CD75" s="182" t="n">
        <v>75</v>
      </c>
      <c r="CE75" s="182" t="n">
        <v>0</v>
      </c>
      <c r="CF75" s="182" t="n">
        <v>16</v>
      </c>
      <c r="CG75" s="183" t="n">
        <v>0</v>
      </c>
      <c r="CH75" s="183" t="n">
        <v>0.0053</v>
      </c>
      <c r="CI75" s="183" t="n">
        <v>0.9194</v>
      </c>
      <c r="CJ75" s="184"/>
      <c r="CK75" s="182" t="n">
        <v>900</v>
      </c>
      <c r="CL75" s="182" t="n">
        <v>75</v>
      </c>
      <c r="CM75" s="182" t="n">
        <v>0</v>
      </c>
      <c r="CN75" s="182" t="n">
        <v>19</v>
      </c>
      <c r="CO75" s="183" t="n">
        <v>0</v>
      </c>
      <c r="CP75" s="183" t="n">
        <v>0.0032</v>
      </c>
      <c r="CQ75" s="183" t="n">
        <v>0.9836</v>
      </c>
    </row>
    <row r="76" ht="16.5" customHeight="1">
      <c r="A76" s="182" t="n">
        <v>950</v>
      </c>
      <c r="B76" s="182" t="n">
        <v>79.17</v>
      </c>
      <c r="C76" s="182" t="n">
        <v>0</v>
      </c>
      <c r="D76" s="182" t="n">
        <v>22</v>
      </c>
      <c r="E76" s="183" t="n">
        <v>0</v>
      </c>
      <c r="F76" s="183" t="n">
        <v>0.0018</v>
      </c>
      <c r="G76" s="183" t="n">
        <v>0.9733</v>
      </c>
      <c r="H76" s="184"/>
      <c r="I76" s="182" t="n">
        <v>950</v>
      </c>
      <c r="J76" s="182" t="n">
        <v>79.17</v>
      </c>
      <c r="K76" s="182" t="n">
        <v>0</v>
      </c>
      <c r="L76" s="182" t="n">
        <v>15</v>
      </c>
      <c r="M76" s="183" t="n">
        <v>0</v>
      </c>
      <c r="N76" s="183" t="n">
        <v>0.0036</v>
      </c>
      <c r="O76" s="183" t="n">
        <v>0.9352</v>
      </c>
      <c r="P76" s="184"/>
      <c r="Q76" s="182" t="n">
        <v>950</v>
      </c>
      <c r="R76" s="182" t="n">
        <v>79.17</v>
      </c>
      <c r="S76" s="182" t="n">
        <v>2</v>
      </c>
      <c r="T76" s="182" t="n">
        <v>13</v>
      </c>
      <c r="U76" s="183" t="n">
        <v>0.1538</v>
      </c>
      <c r="V76" s="183" t="n">
        <v>0.0015</v>
      </c>
      <c r="W76" s="183" t="n">
        <v>0.9852</v>
      </c>
      <c r="X76" s="184"/>
      <c r="Y76" s="182" t="n">
        <v>950</v>
      </c>
      <c r="Z76" s="182" t="n">
        <v>79.17</v>
      </c>
      <c r="AA76" s="182" t="n">
        <v>0</v>
      </c>
      <c r="AB76" s="182" t="n">
        <v>18</v>
      </c>
      <c r="AC76" s="183" t="n">
        <v>0</v>
      </c>
      <c r="AD76" s="183" t="n">
        <v>0.0035</v>
      </c>
      <c r="AE76" s="183" t="n">
        <v>0.957</v>
      </c>
      <c r="AF76" s="184"/>
      <c r="AG76" s="182" t="n">
        <v>950</v>
      </c>
      <c r="AH76" s="182" t="n">
        <v>79.17</v>
      </c>
      <c r="AI76" s="182" t="n">
        <v>0</v>
      </c>
      <c r="AJ76" s="182" t="n">
        <v>6</v>
      </c>
      <c r="AK76" s="183" t="n">
        <v>0</v>
      </c>
      <c r="AL76" s="183" t="n">
        <v>0.0027</v>
      </c>
      <c r="AM76" s="183" t="n">
        <v>0.9413</v>
      </c>
      <c r="AN76" s="184"/>
      <c r="AO76" s="182" t="n">
        <v>950</v>
      </c>
      <c r="AP76" s="182" t="n">
        <v>79.17</v>
      </c>
      <c r="AQ76" s="182" t="n">
        <v>0</v>
      </c>
      <c r="AR76" s="182" t="n">
        <v>4</v>
      </c>
      <c r="AS76" s="183" t="n">
        <v>0</v>
      </c>
      <c r="AT76" s="183" t="n">
        <v>0.0007</v>
      </c>
      <c r="AU76" s="183" t="n">
        <v>0.9933</v>
      </c>
      <c r="AV76" s="184"/>
      <c r="AW76" s="182" t="n">
        <v>950</v>
      </c>
      <c r="AX76" s="182" t="n">
        <v>79.17</v>
      </c>
      <c r="AY76" s="182" t="n">
        <v>0</v>
      </c>
      <c r="AZ76" s="182" t="n">
        <v>1</v>
      </c>
      <c r="BA76" s="183" t="n">
        <v>0</v>
      </c>
      <c r="BB76" s="183" t="n">
        <v>0.0007</v>
      </c>
      <c r="BC76" s="183" t="n">
        <v>0.9754</v>
      </c>
      <c r="BD76" s="184"/>
      <c r="BE76" s="182" t="n">
        <v>950</v>
      </c>
      <c r="BF76" s="182" t="n">
        <v>79.17</v>
      </c>
      <c r="BG76" s="182" t="n">
        <v>0</v>
      </c>
      <c r="BH76" s="182" t="n">
        <v>0</v>
      </c>
      <c r="BI76" s="183" t="n">
        <v>0</v>
      </c>
      <c r="BJ76" s="183" t="n">
        <v>0</v>
      </c>
      <c r="BK76" s="183" t="n">
        <v>0.9689</v>
      </c>
      <c r="BL76" s="184"/>
      <c r="BM76" s="182" t="n">
        <v>950</v>
      </c>
      <c r="BN76" s="182" t="n">
        <v>79.17</v>
      </c>
      <c r="BO76" s="182" t="n">
        <v>0</v>
      </c>
      <c r="BP76" s="182" t="n">
        <v>1</v>
      </c>
      <c r="BQ76" s="183" t="n">
        <v>0</v>
      </c>
      <c r="BR76" s="183" t="n">
        <v>0.0008</v>
      </c>
      <c r="BS76" s="183" t="n">
        <v>0.9962</v>
      </c>
      <c r="BT76" s="184"/>
      <c r="BU76" s="182" t="n">
        <v>950</v>
      </c>
      <c r="BV76" s="182" t="n">
        <v>79.17</v>
      </c>
      <c r="BW76" s="182" t="n">
        <v>0</v>
      </c>
      <c r="BX76" s="182" t="n">
        <v>15</v>
      </c>
      <c r="BY76" s="183" t="n">
        <v>0</v>
      </c>
      <c r="BZ76" s="183" t="n">
        <v>0.0018</v>
      </c>
      <c r="CA76" s="183" t="n">
        <v>0.9697</v>
      </c>
      <c r="CB76" s="184"/>
      <c r="CC76" s="182" t="n">
        <v>950</v>
      </c>
      <c r="CD76" s="182" t="n">
        <v>79.17</v>
      </c>
      <c r="CE76" s="182" t="n">
        <v>1</v>
      </c>
      <c r="CF76" s="182" t="n">
        <v>13</v>
      </c>
      <c r="CG76" s="183" t="n">
        <v>0.0769</v>
      </c>
      <c r="CH76" s="183" t="n">
        <v>0.0043</v>
      </c>
      <c r="CI76" s="183" t="n">
        <v>0.9237</v>
      </c>
      <c r="CJ76" s="184"/>
      <c r="CK76" s="182" t="n">
        <v>950</v>
      </c>
      <c r="CL76" s="182" t="n">
        <v>79.17</v>
      </c>
      <c r="CM76" s="182" t="n">
        <v>0</v>
      </c>
      <c r="CN76" s="182" t="n">
        <v>8</v>
      </c>
      <c r="CO76" s="183" t="n">
        <v>0</v>
      </c>
      <c r="CP76" s="183" t="n">
        <v>0.0014</v>
      </c>
      <c r="CQ76" s="183" t="n">
        <v>0.985</v>
      </c>
    </row>
    <row r="77" ht="16.5" customHeight="1">
      <c r="A77" s="182" t="n">
        <v>1000</v>
      </c>
      <c r="B77" s="182" t="n">
        <v>83.33</v>
      </c>
      <c r="C77" s="182" t="n">
        <v>0</v>
      </c>
      <c r="D77" s="182" t="n">
        <v>11</v>
      </c>
      <c r="E77" s="183" t="n">
        <v>0</v>
      </c>
      <c r="F77" s="183" t="n">
        <v>0.0009</v>
      </c>
      <c r="G77" s="183" t="n">
        <v>0.9742</v>
      </c>
      <c r="H77" s="184"/>
      <c r="I77" s="182" t="n">
        <v>1000</v>
      </c>
      <c r="J77" s="182" t="n">
        <v>83.33</v>
      </c>
      <c r="K77" s="182" t="n">
        <v>1</v>
      </c>
      <c r="L77" s="182" t="n">
        <v>17</v>
      </c>
      <c r="M77" s="183" t="n">
        <v>0.0588</v>
      </c>
      <c r="N77" s="183" t="n">
        <v>0.004</v>
      </c>
      <c r="O77" s="183" t="n">
        <v>0.9393</v>
      </c>
      <c r="P77" s="184"/>
      <c r="Q77" s="182" t="n">
        <v>1000</v>
      </c>
      <c r="R77" s="182" t="n">
        <v>83.33</v>
      </c>
      <c r="S77" s="182" t="n">
        <v>2</v>
      </c>
      <c r="T77" s="182" t="n">
        <v>17</v>
      </c>
      <c r="U77" s="183" t="n">
        <v>0.1176</v>
      </c>
      <c r="V77" s="183" t="n">
        <v>0.002</v>
      </c>
      <c r="W77" s="183" t="n">
        <v>0.9873</v>
      </c>
      <c r="X77" s="184"/>
      <c r="Y77" s="182" t="n">
        <v>1000</v>
      </c>
      <c r="Z77" s="182" t="n">
        <v>83.33</v>
      </c>
      <c r="AA77" s="182" t="n">
        <v>0</v>
      </c>
      <c r="AB77" s="182" t="n">
        <v>13</v>
      </c>
      <c r="AC77" s="183" t="n">
        <v>0</v>
      </c>
      <c r="AD77" s="183" t="n">
        <v>0.0025</v>
      </c>
      <c r="AE77" s="183" t="n">
        <v>0.9595</v>
      </c>
      <c r="AF77" s="184"/>
      <c r="AG77" s="182" t="n">
        <v>1000</v>
      </c>
      <c r="AH77" s="182" t="n">
        <v>83.33</v>
      </c>
      <c r="AI77" s="182" t="n">
        <v>0</v>
      </c>
      <c r="AJ77" s="182" t="n">
        <v>3</v>
      </c>
      <c r="AK77" s="183" t="n">
        <v>0</v>
      </c>
      <c r="AL77" s="183" t="n">
        <v>0.0013</v>
      </c>
      <c r="AM77" s="183" t="n">
        <v>0.9426</v>
      </c>
      <c r="AN77" s="184"/>
      <c r="AO77" s="182" t="n">
        <v>1000</v>
      </c>
      <c r="AP77" s="182" t="n">
        <v>83.33</v>
      </c>
      <c r="AQ77" s="182" t="n">
        <v>0</v>
      </c>
      <c r="AR77" s="182" t="n">
        <v>3</v>
      </c>
      <c r="AS77" s="183" t="n">
        <v>0</v>
      </c>
      <c r="AT77" s="183" t="n">
        <v>0.0005</v>
      </c>
      <c r="AU77" s="183" t="n">
        <v>0.9938</v>
      </c>
      <c r="AV77" s="184"/>
      <c r="AW77" s="182" t="n">
        <v>1000</v>
      </c>
      <c r="AX77" s="182" t="n">
        <v>83.33</v>
      </c>
      <c r="AY77" s="182" t="n">
        <v>0</v>
      </c>
      <c r="AZ77" s="182" t="n">
        <v>3</v>
      </c>
      <c r="BA77" s="183" t="n">
        <v>0</v>
      </c>
      <c r="BB77" s="183" t="n">
        <v>0.0022</v>
      </c>
      <c r="BC77" s="183" t="n">
        <v>0.9776</v>
      </c>
      <c r="BD77" s="184"/>
      <c r="BE77" s="182" t="n">
        <v>1000</v>
      </c>
      <c r="BF77" s="182" t="n">
        <v>83.33</v>
      </c>
      <c r="BG77" s="182" t="n">
        <v>0</v>
      </c>
      <c r="BH77" s="182" t="n">
        <v>0</v>
      </c>
      <c r="BI77" s="183" t="n">
        <v>0</v>
      </c>
      <c r="BJ77" s="183" t="n">
        <v>0</v>
      </c>
      <c r="BK77" s="183" t="n">
        <v>0.9689</v>
      </c>
      <c r="BL77" s="184"/>
      <c r="BM77" s="182" t="n">
        <v>1000</v>
      </c>
      <c r="BN77" s="182" t="n">
        <v>83.33</v>
      </c>
      <c r="BO77" s="182" t="n">
        <v>0</v>
      </c>
      <c r="BP77" s="182" t="n">
        <v>1</v>
      </c>
      <c r="BQ77" s="183" t="n">
        <v>0</v>
      </c>
      <c r="BR77" s="183" t="n">
        <v>0.0008</v>
      </c>
      <c r="BS77" s="183" t="n">
        <v>0.9969</v>
      </c>
      <c r="BT77" s="184"/>
      <c r="BU77" s="182" t="n">
        <v>1000</v>
      </c>
      <c r="BV77" s="182" t="n">
        <v>83.33</v>
      </c>
      <c r="BW77" s="182" t="n">
        <v>0</v>
      </c>
      <c r="BX77" s="182" t="n">
        <v>9</v>
      </c>
      <c r="BY77" s="183" t="n">
        <v>0</v>
      </c>
      <c r="BZ77" s="183" t="n">
        <v>0.0011</v>
      </c>
      <c r="CA77" s="183" t="n">
        <v>0.9708</v>
      </c>
      <c r="CB77" s="184"/>
      <c r="CC77" s="182" t="n">
        <v>1000</v>
      </c>
      <c r="CD77" s="182" t="n">
        <v>83.33</v>
      </c>
      <c r="CE77" s="182" t="n">
        <v>0</v>
      </c>
      <c r="CF77" s="182" t="n">
        <v>11</v>
      </c>
      <c r="CG77" s="183" t="n">
        <v>0</v>
      </c>
      <c r="CH77" s="183" t="n">
        <v>0.0036</v>
      </c>
      <c r="CI77" s="183" t="n">
        <v>0.9274</v>
      </c>
      <c r="CJ77" s="184"/>
      <c r="CK77" s="182" t="n">
        <v>1000</v>
      </c>
      <c r="CL77" s="182" t="n">
        <v>83.33</v>
      </c>
      <c r="CM77" s="182" t="n">
        <v>1</v>
      </c>
      <c r="CN77" s="182" t="n">
        <v>19</v>
      </c>
      <c r="CO77" s="183" t="n">
        <v>0.0526</v>
      </c>
      <c r="CP77" s="183" t="n">
        <v>0.0032</v>
      </c>
      <c r="CQ77" s="183" t="n">
        <v>0.9882</v>
      </c>
    </row>
    <row r="78" ht="16.5" customHeight="1">
      <c r="A78" s="182" t="n">
        <v>1001</v>
      </c>
      <c r="B78" s="182" t="s">
        <v>699</v>
      </c>
      <c r="C78" s="182" t="n">
        <v>2</v>
      </c>
      <c r="D78" s="182" t="n">
        <v>318</v>
      </c>
      <c r="E78" s="183" t="n">
        <v>0.0063</v>
      </c>
      <c r="F78" s="183" t="n">
        <v>0.0258</v>
      </c>
      <c r="G78" s="183" t="n">
        <v>1</v>
      </c>
      <c r="H78" s="184"/>
      <c r="I78" s="182" t="n">
        <v>1001</v>
      </c>
      <c r="J78" s="182" t="s">
        <v>699</v>
      </c>
      <c r="K78" s="182" t="n">
        <v>5</v>
      </c>
      <c r="L78" s="182" t="n">
        <v>255</v>
      </c>
      <c r="M78" s="183" t="n">
        <v>0.0196</v>
      </c>
      <c r="N78" s="183" t="n">
        <v>0.0607</v>
      </c>
      <c r="O78" s="183" t="n">
        <v>1</v>
      </c>
      <c r="P78" s="184"/>
      <c r="Q78" s="182" t="n">
        <v>1001</v>
      </c>
      <c r="R78" s="182" t="s">
        <v>699</v>
      </c>
      <c r="S78" s="182" t="n">
        <v>6</v>
      </c>
      <c r="T78" s="182" t="n">
        <v>107</v>
      </c>
      <c r="U78" s="183" t="n">
        <v>0.0561</v>
      </c>
      <c r="V78" s="183" t="n">
        <v>0.0127</v>
      </c>
      <c r="W78" s="183" t="n">
        <v>1</v>
      </c>
      <c r="X78" s="184"/>
      <c r="Y78" s="182" t="n">
        <v>1001</v>
      </c>
      <c r="Z78" s="182" t="s">
        <v>699</v>
      </c>
      <c r="AA78" s="182" t="n">
        <v>2</v>
      </c>
      <c r="AB78" s="182" t="n">
        <v>209</v>
      </c>
      <c r="AC78" s="183" t="n">
        <v>0.0096</v>
      </c>
      <c r="AD78" s="183" t="n">
        <v>0.0405</v>
      </c>
      <c r="AE78" s="183" t="n">
        <v>1</v>
      </c>
      <c r="AF78" s="184"/>
      <c r="AG78" s="182" t="n">
        <v>1001</v>
      </c>
      <c r="AH78" s="182" t="s">
        <v>699</v>
      </c>
      <c r="AI78" s="182" t="n">
        <v>0</v>
      </c>
      <c r="AJ78" s="182" t="n">
        <v>129</v>
      </c>
      <c r="AK78" s="183" t="n">
        <v>0</v>
      </c>
      <c r="AL78" s="183" t="n">
        <v>0.0574</v>
      </c>
      <c r="AM78" s="183" t="n">
        <v>1</v>
      </c>
      <c r="AN78" s="184"/>
      <c r="AO78" s="182" t="n">
        <v>1001</v>
      </c>
      <c r="AP78" s="182" t="s">
        <v>699</v>
      </c>
      <c r="AQ78" s="182" t="n">
        <v>1</v>
      </c>
      <c r="AR78" s="182" t="n">
        <v>34</v>
      </c>
      <c r="AS78" s="183" t="n">
        <v>0.0294</v>
      </c>
      <c r="AT78" s="183" t="n">
        <v>0.0062</v>
      </c>
      <c r="AU78" s="183" t="n">
        <v>1</v>
      </c>
      <c r="AV78" s="184"/>
      <c r="AW78" s="182" t="n">
        <v>1001</v>
      </c>
      <c r="AX78" s="182" t="s">
        <v>699</v>
      </c>
      <c r="AY78" s="182" t="n">
        <v>0</v>
      </c>
      <c r="AZ78" s="182" t="n">
        <v>31</v>
      </c>
      <c r="BA78" s="183" t="n">
        <v>0</v>
      </c>
      <c r="BB78" s="183" t="n">
        <v>0.0224</v>
      </c>
      <c r="BC78" s="183" t="n">
        <v>1</v>
      </c>
      <c r="BD78" s="184"/>
      <c r="BE78" s="182" t="n">
        <v>1001</v>
      </c>
      <c r="BF78" s="182" t="s">
        <v>699</v>
      </c>
      <c r="BG78" s="182" t="n">
        <v>0</v>
      </c>
      <c r="BH78" s="182" t="n">
        <v>18</v>
      </c>
      <c r="BI78" s="183" t="n">
        <v>0</v>
      </c>
      <c r="BJ78" s="183" t="n">
        <v>0.0311</v>
      </c>
      <c r="BK78" s="183" t="n">
        <v>1</v>
      </c>
      <c r="BL78" s="184"/>
      <c r="BM78" s="182" t="n">
        <v>1001</v>
      </c>
      <c r="BN78" s="182" t="s">
        <v>699</v>
      </c>
      <c r="BO78" s="182" t="n">
        <v>0</v>
      </c>
      <c r="BP78" s="182" t="n">
        <v>4</v>
      </c>
      <c r="BQ78" s="183" t="n">
        <v>0</v>
      </c>
      <c r="BR78" s="183" t="n">
        <v>0.0031</v>
      </c>
      <c r="BS78" s="183" t="n">
        <v>1</v>
      </c>
      <c r="BT78" s="184"/>
      <c r="BU78" s="182" t="n">
        <v>1001</v>
      </c>
      <c r="BV78" s="182" t="s">
        <v>699</v>
      </c>
      <c r="BW78" s="182" t="n">
        <v>0</v>
      </c>
      <c r="BX78" s="182" t="n">
        <v>241</v>
      </c>
      <c r="BY78" s="183" t="n">
        <v>0</v>
      </c>
      <c r="BZ78" s="183" t="n">
        <v>0.0292</v>
      </c>
      <c r="CA78" s="183" t="n">
        <v>1</v>
      </c>
      <c r="CB78" s="184"/>
      <c r="CC78" s="182" t="n">
        <v>1001</v>
      </c>
      <c r="CD78" s="182" t="s">
        <v>699</v>
      </c>
      <c r="CE78" s="182" t="n">
        <v>3</v>
      </c>
      <c r="CF78" s="182" t="n">
        <v>220</v>
      </c>
      <c r="CG78" s="183" t="n">
        <v>0.0136</v>
      </c>
      <c r="CH78" s="183" t="n">
        <v>0.0726</v>
      </c>
      <c r="CI78" s="183" t="n">
        <v>1</v>
      </c>
      <c r="CJ78" s="184"/>
      <c r="CK78" s="182" t="n">
        <v>1001</v>
      </c>
      <c r="CL78" s="182" t="s">
        <v>699</v>
      </c>
      <c r="CM78" s="182" t="n">
        <v>3</v>
      </c>
      <c r="CN78" s="182" t="n">
        <v>70</v>
      </c>
      <c r="CO78" s="183" t="n">
        <v>0.0429</v>
      </c>
      <c r="CP78" s="183" t="n">
        <v>0.0118</v>
      </c>
      <c r="CQ78" s="183" t="n">
        <v>1</v>
      </c>
    </row>
    <row r="79" ht="16.5" customHeight="1">
      <c r="A79" s="182" t="s">
        <v>608</v>
      </c>
      <c r="B79" s="182"/>
      <c r="C79" s="182" t="n">
        <v>577</v>
      </c>
      <c r="D79" s="182" t="n">
        <v>12343</v>
      </c>
      <c r="E79" s="183" t="n">
        <v>0.0467</v>
      </c>
      <c r="F79" s="183" t="n">
        <v>1</v>
      </c>
      <c r="G79" s="182"/>
      <c r="H79" s="184"/>
      <c r="I79" s="182" t="s">
        <v>608</v>
      </c>
      <c r="J79" s="182"/>
      <c r="K79" s="182" t="n">
        <v>212</v>
      </c>
      <c r="L79" s="182" t="n">
        <v>4199</v>
      </c>
      <c r="M79" s="183" t="n">
        <v>0.0505</v>
      </c>
      <c r="N79" s="183" t="n">
        <v>1</v>
      </c>
      <c r="O79" s="182"/>
      <c r="P79" s="184"/>
      <c r="Q79" s="182" t="s">
        <v>608</v>
      </c>
      <c r="R79" s="182"/>
      <c r="S79" s="182" t="n">
        <v>532</v>
      </c>
      <c r="T79" s="182" t="n">
        <v>8401</v>
      </c>
      <c r="U79" s="183" t="n">
        <v>0.0633</v>
      </c>
      <c r="V79" s="183" t="n">
        <v>1</v>
      </c>
      <c r="W79" s="182"/>
      <c r="X79" s="184"/>
      <c r="Y79" s="182" t="s">
        <v>608</v>
      </c>
      <c r="Z79" s="182"/>
      <c r="AA79" s="182" t="n">
        <v>136</v>
      </c>
      <c r="AB79" s="182" t="n">
        <v>5158</v>
      </c>
      <c r="AC79" s="183" t="n">
        <v>0.0264</v>
      </c>
      <c r="AD79" s="183" t="n">
        <v>1</v>
      </c>
      <c r="AE79" s="182"/>
      <c r="AF79" s="184"/>
      <c r="AG79" s="182" t="s">
        <v>608</v>
      </c>
      <c r="AH79" s="182"/>
      <c r="AI79" s="182" t="n">
        <v>84</v>
      </c>
      <c r="AJ79" s="182" t="n">
        <v>2249</v>
      </c>
      <c r="AK79" s="183" t="n">
        <v>0.0373</v>
      </c>
      <c r="AL79" s="183" t="n">
        <v>1</v>
      </c>
      <c r="AM79" s="182"/>
      <c r="AN79" s="184"/>
      <c r="AO79" s="182" t="s">
        <v>608</v>
      </c>
      <c r="AP79" s="182"/>
      <c r="AQ79" s="182" t="n">
        <v>302</v>
      </c>
      <c r="AR79" s="182" t="n">
        <v>5522</v>
      </c>
      <c r="AS79" s="183" t="n">
        <v>0.0547</v>
      </c>
      <c r="AT79" s="183" t="n">
        <v>1</v>
      </c>
      <c r="AU79" s="182"/>
      <c r="AV79" s="184"/>
      <c r="AW79" s="182" t="s">
        <v>608</v>
      </c>
      <c r="AX79" s="182"/>
      <c r="AY79" s="182" t="n">
        <v>27</v>
      </c>
      <c r="AZ79" s="182" t="n">
        <v>1381</v>
      </c>
      <c r="BA79" s="183" t="n">
        <v>0.0196</v>
      </c>
      <c r="BB79" s="183" t="n">
        <v>1</v>
      </c>
      <c r="BC79" s="182"/>
      <c r="BD79" s="184"/>
      <c r="BE79" s="182" t="s">
        <v>608</v>
      </c>
      <c r="BF79" s="182"/>
      <c r="BG79" s="182" t="n">
        <v>27</v>
      </c>
      <c r="BH79" s="182" t="n">
        <v>578</v>
      </c>
      <c r="BI79" s="183" t="n">
        <v>0.0467</v>
      </c>
      <c r="BJ79" s="183" t="n">
        <v>1</v>
      </c>
      <c r="BK79" s="182"/>
      <c r="BL79" s="184"/>
      <c r="BM79" s="182" t="s">
        <v>608</v>
      </c>
      <c r="BN79" s="182"/>
      <c r="BO79" s="182" t="n">
        <v>59</v>
      </c>
      <c r="BP79" s="182" t="n">
        <v>1304</v>
      </c>
      <c r="BQ79" s="183" t="n">
        <v>0.0452</v>
      </c>
      <c r="BR79" s="183" t="n">
        <v>1</v>
      </c>
      <c r="BS79" s="182"/>
      <c r="BT79" s="184"/>
      <c r="BU79" s="182" t="s">
        <v>608</v>
      </c>
      <c r="BV79" s="182"/>
      <c r="BW79" s="182" t="n">
        <v>300</v>
      </c>
      <c r="BX79" s="182" t="n">
        <v>8251</v>
      </c>
      <c r="BY79" s="183" t="n">
        <v>0.0364</v>
      </c>
      <c r="BZ79" s="183" t="n">
        <v>1</v>
      </c>
      <c r="CA79" s="182"/>
      <c r="CB79" s="184"/>
      <c r="CC79" s="182" t="s">
        <v>608</v>
      </c>
      <c r="CD79" s="182"/>
      <c r="CE79" s="182" t="n">
        <v>128</v>
      </c>
      <c r="CF79" s="182" t="n">
        <v>3029</v>
      </c>
      <c r="CG79" s="183" t="n">
        <v>0.0423</v>
      </c>
      <c r="CH79" s="183" t="n">
        <v>1</v>
      </c>
      <c r="CI79" s="182"/>
      <c r="CJ79" s="184"/>
      <c r="CK79" s="182" t="s">
        <v>608</v>
      </c>
      <c r="CL79" s="182"/>
      <c r="CM79" s="182" t="n">
        <v>272</v>
      </c>
      <c r="CN79" s="182" t="n">
        <v>5923</v>
      </c>
      <c r="CO79" s="183" t="n">
        <v>0.0459</v>
      </c>
      <c r="CP79" s="183" t="n">
        <v>1</v>
      </c>
      <c r="CQ79" s="182"/>
    </row>
    <row r="80" ht="16.5" customHeight="1">
      <c r="A80" s="182" t="s">
        <v>700</v>
      </c>
      <c r="B80" s="182" t="n">
        <v>19282</v>
      </c>
      <c r="C80" s="182" t="s">
        <v>701</v>
      </c>
      <c r="D80" s="183" t="n">
        <v>0.0299</v>
      </c>
      <c r="E80" s="182"/>
      <c r="F80" s="182"/>
      <c r="G80" s="182"/>
      <c r="H80" s="184"/>
      <c r="I80" s="182" t="s">
        <v>700</v>
      </c>
      <c r="J80" s="182" t="n">
        <v>19282</v>
      </c>
      <c r="K80" s="182" t="s">
        <v>701</v>
      </c>
      <c r="L80" s="183" t="n">
        <v>0.011</v>
      </c>
      <c r="M80" s="182"/>
      <c r="N80" s="182"/>
      <c r="O80" s="182"/>
      <c r="P80" s="184"/>
      <c r="Q80" s="182" t="s">
        <v>700</v>
      </c>
      <c r="R80" s="182" t="n">
        <v>19282</v>
      </c>
      <c r="S80" s="182" t="s">
        <v>701</v>
      </c>
      <c r="T80" s="183" t="n">
        <v>0.0276</v>
      </c>
      <c r="U80" s="182"/>
      <c r="V80" s="182"/>
      <c r="W80" s="182"/>
      <c r="X80" s="184"/>
      <c r="Y80" s="182" t="s">
        <v>700</v>
      </c>
      <c r="Z80" s="182" t="n">
        <v>10424</v>
      </c>
      <c r="AA80" s="182" t="s">
        <v>701</v>
      </c>
      <c r="AB80" s="183" t="n">
        <v>0.013</v>
      </c>
      <c r="AC80" s="182"/>
      <c r="AD80" s="182"/>
      <c r="AE80" s="182"/>
      <c r="AF80" s="184"/>
      <c r="AG80" s="182" t="s">
        <v>700</v>
      </c>
      <c r="AH80" s="182" t="n">
        <v>10424</v>
      </c>
      <c r="AI80" s="182" t="s">
        <v>701</v>
      </c>
      <c r="AJ80" s="183" t="n">
        <v>0.0081</v>
      </c>
      <c r="AK80" s="182"/>
      <c r="AL80" s="182"/>
      <c r="AM80" s="182"/>
      <c r="AN80" s="184"/>
      <c r="AO80" s="182" t="s">
        <v>700</v>
      </c>
      <c r="AP80" s="182" t="n">
        <v>10424</v>
      </c>
      <c r="AQ80" s="182" t="s">
        <v>701</v>
      </c>
      <c r="AR80" s="183" t="n">
        <v>0.029</v>
      </c>
      <c r="AS80" s="182"/>
      <c r="AT80" s="182"/>
      <c r="AU80" s="182"/>
      <c r="AV80" s="184"/>
      <c r="AW80" s="182" t="s">
        <v>700</v>
      </c>
      <c r="AX80" s="182" t="n">
        <v>2854</v>
      </c>
      <c r="AY80" s="182" t="s">
        <v>701</v>
      </c>
      <c r="AZ80" s="183" t="n">
        <v>0.0095</v>
      </c>
      <c r="BA80" s="182"/>
      <c r="BB80" s="182"/>
      <c r="BC80" s="182"/>
      <c r="BD80" s="184"/>
      <c r="BE80" s="182" t="s">
        <v>700</v>
      </c>
      <c r="BF80" s="182" t="n">
        <v>2854</v>
      </c>
      <c r="BG80" s="182" t="s">
        <v>701</v>
      </c>
      <c r="BH80" s="183" t="n">
        <v>0.0095</v>
      </c>
      <c r="BI80" s="182"/>
      <c r="BJ80" s="182"/>
      <c r="BK80" s="182"/>
      <c r="BL80" s="184"/>
      <c r="BM80" s="182" t="s">
        <v>700</v>
      </c>
      <c r="BN80" s="182" t="n">
        <v>2854</v>
      </c>
      <c r="BO80" s="182" t="s">
        <v>701</v>
      </c>
      <c r="BP80" s="183" t="n">
        <v>0.0207</v>
      </c>
      <c r="BQ80" s="182"/>
      <c r="BR80" s="182"/>
      <c r="BS80" s="182"/>
      <c r="BT80" s="184"/>
      <c r="BU80" s="182" t="s">
        <v>700</v>
      </c>
      <c r="BV80" s="182" t="n">
        <v>13067</v>
      </c>
      <c r="BW80" s="182" t="s">
        <v>701</v>
      </c>
      <c r="BX80" s="183" t="n">
        <v>0.023</v>
      </c>
      <c r="BY80" s="182"/>
      <c r="BZ80" s="182"/>
      <c r="CA80" s="182"/>
      <c r="CB80" s="184"/>
      <c r="CC80" s="182" t="s">
        <v>700</v>
      </c>
      <c r="CD80" s="182" t="n">
        <v>13067</v>
      </c>
      <c r="CE80" s="182" t="s">
        <v>701</v>
      </c>
      <c r="CF80" s="183" t="n">
        <v>0.0098</v>
      </c>
      <c r="CG80" s="182"/>
      <c r="CH80" s="182"/>
      <c r="CI80" s="182"/>
      <c r="CJ80" s="184"/>
      <c r="CK80" s="182" t="s">
        <v>700</v>
      </c>
      <c r="CL80" s="182" t="n">
        <v>13067</v>
      </c>
      <c r="CM80" s="182" t="s">
        <v>701</v>
      </c>
      <c r="CN80" s="183" t="n">
        <v>0.0208</v>
      </c>
      <c r="CO80" s="182"/>
      <c r="CP80" s="182"/>
      <c r="CQ80" s="182"/>
    </row>
  </sheetData>
  <mergeCells count="24">
    <mergeCell ref="A1:G1"/>
    <mergeCell ref="I1:O1"/>
    <mergeCell ref="Q1:W1"/>
    <mergeCell ref="Y1:AE1"/>
    <mergeCell ref="AH1:AN1"/>
    <mergeCell ref="AP1:AV1"/>
    <mergeCell ref="A28:G28"/>
    <mergeCell ref="I28:O28"/>
    <mergeCell ref="Q28:W28"/>
    <mergeCell ref="Y28:AE28"/>
    <mergeCell ref="AG28:AM28"/>
    <mergeCell ref="AO28:AU28"/>
    <mergeCell ref="A55:G55"/>
    <mergeCell ref="I55:O55"/>
    <mergeCell ref="Q55:W55"/>
    <mergeCell ref="Y55:AE55"/>
    <mergeCell ref="AG55:AM55"/>
    <mergeCell ref="AO55:AU55"/>
    <mergeCell ref="AW55:BC55"/>
    <mergeCell ref="BE55:BK55"/>
    <mergeCell ref="BM55:BS55"/>
    <mergeCell ref="BU55:CA55"/>
    <mergeCell ref="CC55:CI55"/>
    <mergeCell ref="CK55:CQ55"/>
  </mergeCells>
  <phoneticPr fontId="1" type="noConversion"/>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21.75" customHeight="1">
      <c r="A1" s="185" t="s">
        <v>721</v>
      </c>
      <c r="B1" s="11"/>
      <c r="C1" s="11"/>
      <c r="D1" s="11"/>
      <c r="E1" s="186"/>
      <c r="F1" s="185" t="s">
        <v>722</v>
      </c>
      <c r="G1" s="11"/>
      <c r="H1" s="11"/>
      <c r="I1" s="11"/>
      <c r="K1" s="200" t="s">
        <v>723</v>
      </c>
      <c r="L1" s="11"/>
      <c r="M1" s="11"/>
      <c r="N1" s="11"/>
      <c r="O1" s="11"/>
      <c r="P1" s="11"/>
      <c r="Q1" s="11"/>
      <c r="R1" s="11"/>
      <c r="S1" s="11"/>
    </row>
    <row r="2" ht="27.75" customHeight="1">
      <c r="A2" s="187" t="s">
        <v>379</v>
      </c>
      <c r="B2" s="187" t="s">
        <v>724</v>
      </c>
      <c r="C2" s="187" t="s">
        <v>725</v>
      </c>
      <c r="D2" s="187" t="s">
        <v>726</v>
      </c>
      <c r="E2" s="186"/>
      <c r="F2" s="187" t="s">
        <v>379</v>
      </c>
      <c r="G2" s="187" t="s">
        <v>724</v>
      </c>
      <c r="H2" s="187" t="s">
        <v>725</v>
      </c>
      <c r="I2" s="187" t="s">
        <v>726</v>
      </c>
      <c r="K2" s="201" t="s">
        <v>379</v>
      </c>
      <c r="L2" s="201" t="s">
        <v>390</v>
      </c>
      <c r="M2" s="201" t="s">
        <v>392</v>
      </c>
      <c r="N2" s="201" t="s">
        <v>394</v>
      </c>
      <c r="O2" s="201" t="s">
        <v>727</v>
      </c>
      <c r="P2" s="201" t="s">
        <v>728</v>
      </c>
      <c r="Q2" s="201" t="s">
        <v>729</v>
      </c>
      <c r="R2" s="201" t="s">
        <v>589</v>
      </c>
      <c r="S2" s="201" t="s">
        <v>8</v>
      </c>
    </row>
    <row r="3" ht="16.5" customHeight="1">
      <c r="A3" s="188" t="n">
        <v>45544</v>
      </c>
      <c r="B3" s="189" t="n">
        <v>12783</v>
      </c>
      <c r="C3" s="189" t="n">
        <v>804</v>
      </c>
      <c r="D3" s="190" t="n">
        <v>0.0629</v>
      </c>
      <c r="E3" s="191"/>
      <c r="F3" s="188" t="n">
        <v>45544</v>
      </c>
      <c r="G3" s="189" t="n">
        <v>3978</v>
      </c>
      <c r="H3" s="189" t="n">
        <v>565</v>
      </c>
      <c r="I3" s="190" t="n">
        <v>0.142</v>
      </c>
      <c r="K3" s="202" t="n">
        <v>45536</v>
      </c>
      <c r="L3" s="203" t="n">
        <v>527</v>
      </c>
      <c r="M3" s="203" t="n">
        <v>12455</v>
      </c>
      <c r="N3" s="203" t="n">
        <v>23.63</v>
      </c>
      <c r="O3" s="203" t="n">
        <v>37</v>
      </c>
      <c r="P3" s="204" t="n">
        <v>0.0702</v>
      </c>
      <c r="Q3" s="203" t="n">
        <v>1260</v>
      </c>
      <c r="R3" s="203" t="n">
        <v>34.05</v>
      </c>
      <c r="S3" s="203"/>
    </row>
    <row r="4" ht="16.5" customHeight="1">
      <c r="A4" s="188" t="n">
        <v>45545</v>
      </c>
      <c r="B4" s="189" t="n">
        <v>12973</v>
      </c>
      <c r="C4" s="189" t="n">
        <v>801</v>
      </c>
      <c r="D4" s="190" t="n">
        <v>0.0617</v>
      </c>
      <c r="E4" s="191"/>
      <c r="F4" s="188" t="n">
        <v>45545</v>
      </c>
      <c r="G4" s="189" t="n">
        <v>4329</v>
      </c>
      <c r="H4" s="189" t="n">
        <v>650</v>
      </c>
      <c r="I4" s="190" t="n">
        <v>0.1502</v>
      </c>
      <c r="K4" s="202" t="n">
        <v>45537</v>
      </c>
      <c r="L4" s="203" t="n">
        <v>643</v>
      </c>
      <c r="M4" s="203" t="n">
        <v>15488</v>
      </c>
      <c r="N4" s="203" t="n">
        <v>24.09</v>
      </c>
      <c r="O4" s="203" t="n">
        <v>51</v>
      </c>
      <c r="P4" s="204" t="n">
        <v>0.0793</v>
      </c>
      <c r="Q4" s="203" t="n">
        <v>1500</v>
      </c>
      <c r="R4" s="203" t="n">
        <v>29.41</v>
      </c>
      <c r="S4" s="203"/>
    </row>
    <row r="5" ht="16.5" customHeight="1">
      <c r="A5" s="188" t="n">
        <v>45546</v>
      </c>
      <c r="B5" s="189" t="n">
        <v>12932</v>
      </c>
      <c r="C5" s="189" t="n">
        <v>761</v>
      </c>
      <c r="D5" s="190" t="n">
        <v>0.0588</v>
      </c>
      <c r="E5" s="191"/>
      <c r="F5" s="188" t="n">
        <v>45546</v>
      </c>
      <c r="G5" s="189" t="n">
        <v>4520</v>
      </c>
      <c r="H5" s="189" t="n">
        <v>563</v>
      </c>
      <c r="I5" s="190" t="n">
        <v>0.1246</v>
      </c>
      <c r="K5" s="202" t="n">
        <v>45538</v>
      </c>
      <c r="L5" s="203" t="n">
        <v>693</v>
      </c>
      <c r="M5" s="203" t="n">
        <v>16848</v>
      </c>
      <c r="N5" s="203" t="n">
        <v>24.31</v>
      </c>
      <c r="O5" s="203" t="n">
        <v>35</v>
      </c>
      <c r="P5" s="204" t="n">
        <v>0.0505</v>
      </c>
      <c r="Q5" s="203" t="n">
        <v>2213</v>
      </c>
      <c r="R5" s="203" t="n">
        <v>63.23</v>
      </c>
      <c r="S5" s="203"/>
    </row>
    <row r="6" ht="16.5" customHeight="1">
      <c r="A6" s="188" t="n">
        <v>45547</v>
      </c>
      <c r="B6" s="189" t="n">
        <v>12792</v>
      </c>
      <c r="C6" s="189" t="n">
        <v>693</v>
      </c>
      <c r="D6" s="190" t="n">
        <v>0.0542</v>
      </c>
      <c r="E6" s="191"/>
      <c r="F6" s="188" t="n">
        <v>45547</v>
      </c>
      <c r="G6" s="189" t="n">
        <v>4655</v>
      </c>
      <c r="H6" s="189" t="n">
        <v>613</v>
      </c>
      <c r="I6" s="190" t="n">
        <v>0.1317</v>
      </c>
      <c r="K6" s="202" t="n">
        <v>45539</v>
      </c>
      <c r="L6" s="203" t="n">
        <v>653</v>
      </c>
      <c r="M6" s="203" t="n">
        <v>16410</v>
      </c>
      <c r="N6" s="203" t="n">
        <v>25.13</v>
      </c>
      <c r="O6" s="203" t="n">
        <v>53</v>
      </c>
      <c r="P6" s="204" t="n">
        <v>0.0812</v>
      </c>
      <c r="Q6" s="203" t="n">
        <v>2200</v>
      </c>
      <c r="R6" s="203" t="n">
        <v>41.51</v>
      </c>
      <c r="S6" s="203"/>
    </row>
    <row r="7" ht="16.5" customHeight="1">
      <c r="A7" s="188" t="n">
        <v>45548</v>
      </c>
      <c r="B7" s="189" t="n">
        <v>12609</v>
      </c>
      <c r="C7" s="189" t="n">
        <v>776</v>
      </c>
      <c r="D7" s="190" t="n">
        <v>0.0615</v>
      </c>
      <c r="E7" s="191"/>
      <c r="F7" s="188" t="n">
        <v>45548</v>
      </c>
      <c r="G7" s="189" t="n">
        <v>4773</v>
      </c>
      <c r="H7" s="189" t="n">
        <v>673</v>
      </c>
      <c r="I7" s="190" t="n">
        <v>0.141</v>
      </c>
      <c r="K7" s="202" t="n">
        <v>45540</v>
      </c>
      <c r="L7" s="203" t="n">
        <v>984</v>
      </c>
      <c r="M7" s="203" t="n">
        <v>24799</v>
      </c>
      <c r="N7" s="203" t="n">
        <v>25.2</v>
      </c>
      <c r="O7" s="203" t="n">
        <v>81</v>
      </c>
      <c r="P7" s="204" t="n">
        <v>0.0823</v>
      </c>
      <c r="Q7" s="203" t="n">
        <v>3910</v>
      </c>
      <c r="R7" s="203" t="n">
        <v>48.27</v>
      </c>
      <c r="S7" s="203"/>
    </row>
    <row r="8" ht="16.5" customHeight="1">
      <c r="A8" s="188" t="n">
        <v>45549</v>
      </c>
      <c r="B8" s="189" t="n">
        <v>12561</v>
      </c>
      <c r="C8" s="189" t="n">
        <v>783</v>
      </c>
      <c r="D8" s="190" t="n">
        <v>0.0623</v>
      </c>
      <c r="E8" s="191"/>
      <c r="F8" s="188" t="n">
        <v>45549</v>
      </c>
      <c r="G8" s="189" t="n">
        <v>4917</v>
      </c>
      <c r="H8" s="189" t="n">
        <v>737</v>
      </c>
      <c r="I8" s="190" t="n">
        <v>0.1499</v>
      </c>
      <c r="K8" s="202" t="n">
        <v>45541</v>
      </c>
      <c r="L8" s="203" t="n">
        <v>978</v>
      </c>
      <c r="M8" s="203" t="n">
        <v>24898</v>
      </c>
      <c r="N8" s="203" t="n">
        <v>25.46</v>
      </c>
      <c r="O8" s="203" t="n">
        <v>59</v>
      </c>
      <c r="P8" s="204" t="n">
        <v>0.0603</v>
      </c>
      <c r="Q8" s="203" t="n">
        <v>4000</v>
      </c>
      <c r="R8" s="203" t="n">
        <v>67.8</v>
      </c>
      <c r="S8" s="203"/>
    </row>
    <row r="9" ht="16.5" customHeight="1">
      <c r="A9" s="188" t="n">
        <v>45550</v>
      </c>
      <c r="B9" s="189" t="n">
        <v>12816</v>
      </c>
      <c r="C9" s="189" t="n">
        <v>664</v>
      </c>
      <c r="D9" s="190" t="n">
        <v>0.0518</v>
      </c>
      <c r="E9" s="191"/>
      <c r="F9" s="188" t="n">
        <v>45550</v>
      </c>
      <c r="G9" s="189" t="n">
        <v>5093</v>
      </c>
      <c r="H9" s="189" t="n">
        <v>710</v>
      </c>
      <c r="I9" s="190" t="n">
        <v>0.1394</v>
      </c>
      <c r="K9" s="202" t="n">
        <v>45542</v>
      </c>
      <c r="L9" s="203" t="n">
        <v>1078</v>
      </c>
      <c r="M9" s="203" t="n">
        <v>26741</v>
      </c>
      <c r="N9" s="203" t="n">
        <v>24.81</v>
      </c>
      <c r="O9" s="203" t="n">
        <v>66</v>
      </c>
      <c r="P9" s="204" t="n">
        <v>0.0612</v>
      </c>
      <c r="Q9" s="203" t="n">
        <v>2752</v>
      </c>
      <c r="R9" s="203" t="n">
        <v>41.7</v>
      </c>
      <c r="S9" s="203"/>
    </row>
    <row r="10" ht="16.5" customHeight="1">
      <c r="A10" s="188" t="n">
        <v>45551</v>
      </c>
      <c r="B10" s="189" t="n">
        <v>12892</v>
      </c>
      <c r="C10" s="189" t="n">
        <v>624</v>
      </c>
      <c r="D10" s="190" t="n">
        <v>0.0484</v>
      </c>
      <c r="E10" s="191"/>
      <c r="F10" s="188" t="n">
        <v>45551</v>
      </c>
      <c r="G10" s="189" t="n">
        <v>5350</v>
      </c>
      <c r="H10" s="189" t="n">
        <v>650</v>
      </c>
      <c r="I10" s="190" t="n">
        <v>0.1215</v>
      </c>
      <c r="K10" s="202" t="n">
        <v>45543</v>
      </c>
      <c r="L10" s="203" t="n">
        <v>960</v>
      </c>
      <c r="M10" s="203" t="n">
        <v>22791</v>
      </c>
      <c r="N10" s="203" t="n">
        <v>23.74</v>
      </c>
      <c r="O10" s="203" t="n">
        <v>52</v>
      </c>
      <c r="P10" s="204" t="n">
        <v>0.0542</v>
      </c>
      <c r="Q10" s="203" t="n">
        <v>2420</v>
      </c>
      <c r="R10" s="203" t="n">
        <v>46.54</v>
      </c>
      <c r="S10" s="203"/>
    </row>
    <row r="11" ht="16.5" customHeight="1">
      <c r="A11" s="188" t="n">
        <v>45552</v>
      </c>
      <c r="B11" s="189" t="n">
        <v>12705</v>
      </c>
      <c r="C11" s="189" t="n">
        <v>692</v>
      </c>
      <c r="D11" s="190" t="n">
        <v>0.0545</v>
      </c>
      <c r="E11" s="191"/>
      <c r="F11" s="188" t="n">
        <v>45552</v>
      </c>
      <c r="G11" s="189" t="n">
        <v>5347</v>
      </c>
      <c r="H11" s="189" t="n">
        <v>604</v>
      </c>
      <c r="I11" s="190" t="n">
        <v>0.113</v>
      </c>
      <c r="K11" s="202" t="n">
        <v>45544</v>
      </c>
      <c r="L11" s="203" t="n">
        <v>765</v>
      </c>
      <c r="M11" s="203" t="n">
        <v>19723</v>
      </c>
      <c r="N11" s="203" t="n">
        <v>25.78</v>
      </c>
      <c r="O11" s="203" t="n">
        <v>59</v>
      </c>
      <c r="P11" s="204" t="n">
        <v>0.0771</v>
      </c>
      <c r="Q11" s="203" t="n">
        <v>3471</v>
      </c>
      <c r="R11" s="203" t="n">
        <v>58.83</v>
      </c>
      <c r="S11" s="203"/>
    </row>
    <row r="12" ht="16.5" customHeight="1">
      <c r="A12" s="188" t="n">
        <v>45553</v>
      </c>
      <c r="B12" s="189" t="n">
        <v>12906</v>
      </c>
      <c r="C12" s="189" t="n">
        <v>654</v>
      </c>
      <c r="D12" s="190" t="n">
        <v>0.0507</v>
      </c>
      <c r="E12" s="191"/>
      <c r="F12" s="188" t="n">
        <v>45553</v>
      </c>
      <c r="G12" s="189" t="n">
        <v>5238</v>
      </c>
      <c r="H12" s="189" t="n">
        <v>525</v>
      </c>
      <c r="I12" s="190" t="n">
        <v>0.1002</v>
      </c>
      <c r="K12" s="202" t="n">
        <v>45545</v>
      </c>
      <c r="L12" s="203" t="n">
        <v>640</v>
      </c>
      <c r="M12" s="203" t="n">
        <v>15610</v>
      </c>
      <c r="N12" s="203" t="n">
        <v>24.39</v>
      </c>
      <c r="O12" s="203" t="n">
        <v>53</v>
      </c>
      <c r="P12" s="204" t="n">
        <v>0.0828</v>
      </c>
      <c r="Q12" s="203" t="n">
        <v>1549</v>
      </c>
      <c r="R12" s="203" t="n">
        <v>29.23</v>
      </c>
      <c r="S12" s="203"/>
    </row>
    <row r="13" ht="16.5" customHeight="1">
      <c r="A13" s="192" t="n">
        <v>45554</v>
      </c>
      <c r="B13" s="193" t="n">
        <v>13263</v>
      </c>
      <c r="C13" s="193" t="n">
        <v>844</v>
      </c>
      <c r="D13" s="194" t="n">
        <v>0.0636</v>
      </c>
      <c r="E13" s="191"/>
      <c r="F13" s="188" t="n">
        <v>45554</v>
      </c>
      <c r="G13" s="189" t="n">
        <v>5441</v>
      </c>
      <c r="H13" s="189" t="n">
        <v>560</v>
      </c>
      <c r="I13" s="190" t="n">
        <v>0.1029</v>
      </c>
      <c r="K13" s="202" t="n">
        <v>45546</v>
      </c>
      <c r="L13" s="203" t="n">
        <v>731</v>
      </c>
      <c r="M13" s="203" t="n">
        <v>17372</v>
      </c>
      <c r="N13" s="203" t="n">
        <v>23.76</v>
      </c>
      <c r="O13" s="203" t="n">
        <v>41</v>
      </c>
      <c r="P13" s="204" t="n">
        <v>0.0561</v>
      </c>
      <c r="Q13" s="203" t="n">
        <v>1356</v>
      </c>
      <c r="R13" s="203" t="n">
        <v>33.07</v>
      </c>
      <c r="S13" s="203"/>
    </row>
    <row r="14" ht="16.5" customHeight="1">
      <c r="A14" s="192" t="n">
        <v>45555</v>
      </c>
      <c r="B14" s="193" t="n">
        <v>13832</v>
      </c>
      <c r="C14" s="193" t="n">
        <v>1106</v>
      </c>
      <c r="D14" s="194" t="n">
        <v>0.08</v>
      </c>
      <c r="E14" s="191"/>
      <c r="F14" s="188" t="n">
        <v>45555</v>
      </c>
      <c r="G14" s="189" t="n">
        <v>5676</v>
      </c>
      <c r="H14" s="189" t="n">
        <v>734</v>
      </c>
      <c r="I14" s="190" t="n">
        <v>0.1293</v>
      </c>
      <c r="K14" s="202" t="n">
        <v>45547</v>
      </c>
      <c r="L14" s="203" t="n">
        <v>611</v>
      </c>
      <c r="M14" s="203" t="n">
        <v>15288</v>
      </c>
      <c r="N14" s="203" t="n">
        <v>25.02</v>
      </c>
      <c r="O14" s="203" t="n">
        <v>38</v>
      </c>
      <c r="P14" s="204" t="n">
        <v>0.0622</v>
      </c>
      <c r="Q14" s="203" t="n">
        <v>1850</v>
      </c>
      <c r="R14" s="203" t="n">
        <v>48.68</v>
      </c>
      <c r="S14" s="203"/>
    </row>
    <row r="15" ht="16.5" customHeight="1">
      <c r="A15" s="192" t="n">
        <v>45556</v>
      </c>
      <c r="B15" s="193" t="n">
        <v>13669</v>
      </c>
      <c r="C15" s="193" t="n">
        <v>1023</v>
      </c>
      <c r="D15" s="194" t="n">
        <v>0.0748</v>
      </c>
      <c r="E15" s="191"/>
      <c r="F15" s="188" t="n">
        <v>45556</v>
      </c>
      <c r="G15" s="189" t="n">
        <v>5790</v>
      </c>
      <c r="H15" s="189" t="n">
        <v>748</v>
      </c>
      <c r="I15" s="190" t="n">
        <v>0.1292</v>
      </c>
      <c r="K15" s="202" t="n">
        <v>45548</v>
      </c>
      <c r="L15" s="203" t="n">
        <v>523</v>
      </c>
      <c r="M15" s="203" t="n">
        <v>13535</v>
      </c>
      <c r="N15" s="203" t="n">
        <v>25.88</v>
      </c>
      <c r="O15" s="203" t="n">
        <v>35</v>
      </c>
      <c r="P15" s="204" t="n">
        <v>0.0669</v>
      </c>
      <c r="Q15" s="203" t="n">
        <v>2162</v>
      </c>
      <c r="R15" s="203" t="n">
        <v>61.77</v>
      </c>
      <c r="S15" s="203"/>
    </row>
    <row r="16" ht="16.5" customHeight="1">
      <c r="A16" s="192" t="n">
        <v>45557</v>
      </c>
      <c r="B16" s="193" t="n">
        <v>13636</v>
      </c>
      <c r="C16" s="193" t="n">
        <v>963</v>
      </c>
      <c r="D16" s="194" t="n">
        <v>0.0706</v>
      </c>
      <c r="E16" s="191"/>
      <c r="F16" s="188" t="n">
        <v>45557</v>
      </c>
      <c r="G16" s="189" t="n">
        <v>5948</v>
      </c>
      <c r="H16" s="189" t="n">
        <v>715</v>
      </c>
      <c r="I16" s="190" t="n">
        <v>0.1202</v>
      </c>
      <c r="K16" s="202" t="n">
        <v>45549</v>
      </c>
      <c r="L16" s="203" t="n">
        <v>755</v>
      </c>
      <c r="M16" s="203" t="n">
        <v>18255</v>
      </c>
      <c r="N16" s="203" t="n">
        <v>24.18</v>
      </c>
      <c r="O16" s="203" t="n">
        <v>62</v>
      </c>
      <c r="P16" s="204" t="n">
        <v>0.0821</v>
      </c>
      <c r="Q16" s="203" t="n">
        <v>1995</v>
      </c>
      <c r="R16" s="203" t="n">
        <v>32.18</v>
      </c>
      <c r="S16" s="203"/>
    </row>
    <row r="17" ht="16.5" customHeight="1">
      <c r="A17" s="192" t="n">
        <v>45558</v>
      </c>
      <c r="B17" s="193" t="n">
        <v>14488</v>
      </c>
      <c r="C17" s="193" t="n">
        <v>970</v>
      </c>
      <c r="D17" s="194" t="n">
        <v>0.067</v>
      </c>
      <c r="E17" s="191"/>
      <c r="F17" s="188" t="n">
        <v>45558</v>
      </c>
      <c r="G17" s="189" t="n">
        <v>6037</v>
      </c>
      <c r="H17" s="189" t="n">
        <v>671</v>
      </c>
      <c r="I17" s="190" t="n">
        <v>0.1111</v>
      </c>
      <c r="K17" s="202" t="n">
        <v>45550</v>
      </c>
      <c r="L17" s="203" t="n">
        <v>802</v>
      </c>
      <c r="M17" s="203" t="n">
        <v>19285</v>
      </c>
      <c r="N17" s="203" t="n">
        <v>24.05</v>
      </c>
      <c r="O17" s="203" t="n">
        <v>57</v>
      </c>
      <c r="P17" s="204" t="n">
        <v>0.0711</v>
      </c>
      <c r="Q17" s="203" t="n">
        <v>2171</v>
      </c>
      <c r="R17" s="203" t="n">
        <v>38.09</v>
      </c>
      <c r="S17" s="203"/>
    </row>
    <row r="18" ht="16.5" customHeight="1">
      <c r="A18" s="192" t="n">
        <v>45559</v>
      </c>
      <c r="B18" s="193" t="n">
        <v>15149</v>
      </c>
      <c r="C18" s="193" t="n">
        <v>1052</v>
      </c>
      <c r="D18" s="194" t="n">
        <v>0.0694</v>
      </c>
      <c r="E18" s="191"/>
      <c r="F18" s="188" t="n">
        <v>45559</v>
      </c>
      <c r="G18" s="189" t="n">
        <v>6047</v>
      </c>
      <c r="H18" s="189" t="n">
        <v>664</v>
      </c>
      <c r="I18" s="190" t="n">
        <v>0.1098</v>
      </c>
      <c r="K18" s="202" t="n">
        <v>45551</v>
      </c>
      <c r="L18" s="203" t="n">
        <v>691</v>
      </c>
      <c r="M18" s="203" t="n">
        <v>17252</v>
      </c>
      <c r="N18" s="203" t="n">
        <v>24.97</v>
      </c>
      <c r="O18" s="203" t="n">
        <v>44</v>
      </c>
      <c r="P18" s="204" t="n">
        <v>0.0637</v>
      </c>
      <c r="Q18" s="203" t="n">
        <v>2350</v>
      </c>
      <c r="R18" s="203" t="n">
        <v>53.41</v>
      </c>
      <c r="S18" s="203"/>
    </row>
    <row r="19" ht="16.5" customHeight="1">
      <c r="A19" s="192" t="n">
        <v>45560</v>
      </c>
      <c r="B19" s="193" t="n">
        <v>15768</v>
      </c>
      <c r="C19" s="193" t="n">
        <v>1161</v>
      </c>
      <c r="D19" s="194" t="n">
        <v>0.0736</v>
      </c>
      <c r="E19" s="191"/>
      <c r="F19" s="188" t="n">
        <v>45560</v>
      </c>
      <c r="G19" s="189" t="n">
        <v>6177</v>
      </c>
      <c r="H19" s="189" t="n">
        <v>645</v>
      </c>
      <c r="I19" s="190" t="n">
        <v>0.1044</v>
      </c>
      <c r="K19" s="202" t="n">
        <v>45552</v>
      </c>
      <c r="L19" s="203" t="n">
        <v>714</v>
      </c>
      <c r="M19" s="203" t="n">
        <v>16211</v>
      </c>
      <c r="N19" s="203" t="n">
        <v>22.7</v>
      </c>
      <c r="O19" s="203" t="n">
        <v>38</v>
      </c>
      <c r="P19" s="204" t="n">
        <v>0.0532</v>
      </c>
      <c r="Q19" s="203" t="n">
        <v>1300</v>
      </c>
      <c r="R19" s="203" t="n">
        <v>34.21</v>
      </c>
      <c r="S19" s="203"/>
    </row>
    <row r="20" ht="16.5" customHeight="1">
      <c r="A20" s="192" t="n">
        <v>45561</v>
      </c>
      <c r="B20" s="193" t="n">
        <v>15924</v>
      </c>
      <c r="C20" s="193" t="n">
        <v>1170</v>
      </c>
      <c r="D20" s="194" t="n">
        <v>0.0735</v>
      </c>
      <c r="E20" s="191"/>
      <c r="F20" s="188" t="n">
        <v>45561</v>
      </c>
      <c r="G20" s="189" t="n">
        <v>6315</v>
      </c>
      <c r="H20" s="189" t="n">
        <v>664</v>
      </c>
      <c r="I20" s="190" t="n">
        <v>0.1051</v>
      </c>
      <c r="K20" s="202" t="n">
        <v>45553</v>
      </c>
      <c r="L20" s="203" t="n">
        <v>878</v>
      </c>
      <c r="M20" s="203" t="n">
        <v>22440</v>
      </c>
      <c r="N20" s="203" t="n">
        <v>25.56</v>
      </c>
      <c r="O20" s="203" t="n">
        <v>53</v>
      </c>
      <c r="P20" s="204" t="n">
        <v>0.0604</v>
      </c>
      <c r="Q20" s="203" t="n">
        <v>3370</v>
      </c>
      <c r="R20" s="203" t="n">
        <v>63.58</v>
      </c>
      <c r="S20" s="203"/>
    </row>
    <row r="21" ht="27.75" customHeight="1">
      <c r="A21" s="192" t="n">
        <v>45562</v>
      </c>
      <c r="B21" s="193" t="n">
        <v>17008</v>
      </c>
      <c r="C21" s="193" t="n">
        <v>1381</v>
      </c>
      <c r="D21" s="194" t="n">
        <v>0.0812</v>
      </c>
      <c r="E21" s="191"/>
      <c r="F21" s="192" t="n">
        <v>45562</v>
      </c>
      <c r="G21" s="193" t="n">
        <v>6374</v>
      </c>
      <c r="H21" s="193" t="n">
        <v>833</v>
      </c>
      <c r="I21" s="194" t="n">
        <v>0.1307</v>
      </c>
      <c r="K21" s="205" t="n">
        <v>45554</v>
      </c>
      <c r="L21" s="206" t="n">
        <v>1101</v>
      </c>
      <c r="M21" s="206" t="n">
        <v>33707</v>
      </c>
      <c r="N21" s="206" t="n">
        <v>30.61</v>
      </c>
      <c r="O21" s="206" t="n">
        <v>151</v>
      </c>
      <c r="P21" s="207" t="n">
        <v>0.1371</v>
      </c>
      <c r="Q21" s="206" t="n">
        <v>10030</v>
      </c>
      <c r="R21" s="206" t="n">
        <v>66.42</v>
      </c>
      <c r="S21" s="208" t="s">
        <v>730</v>
      </c>
    </row>
    <row r="22" ht="16.5" customHeight="1">
      <c r="A22" s="192" t="n">
        <v>45563</v>
      </c>
      <c r="B22" s="193" t="n">
        <v>17697</v>
      </c>
      <c r="C22" s="193" t="n">
        <v>1452</v>
      </c>
      <c r="D22" s="194" t="n">
        <v>0.082</v>
      </c>
      <c r="E22" s="191"/>
      <c r="F22" s="192" t="n">
        <v>45563</v>
      </c>
      <c r="G22" s="193" t="n">
        <v>6466</v>
      </c>
      <c r="H22" s="193" t="n">
        <v>928</v>
      </c>
      <c r="I22" s="194" t="n">
        <v>0.1435</v>
      </c>
      <c r="K22" s="202" t="n">
        <v>45555</v>
      </c>
      <c r="L22" s="203" t="n">
        <v>1102</v>
      </c>
      <c r="M22" s="203" t="n">
        <v>28348</v>
      </c>
      <c r="N22" s="203" t="n">
        <v>25.72</v>
      </c>
      <c r="O22" s="203" t="n">
        <v>163</v>
      </c>
      <c r="P22" s="204" t="n">
        <v>0.1479</v>
      </c>
      <c r="Q22" s="203" t="n">
        <v>5020</v>
      </c>
      <c r="R22" s="203" t="n">
        <v>30.8</v>
      </c>
      <c r="S22" s="203"/>
    </row>
    <row r="23" ht="16.5" customHeight="1">
      <c r="A23" s="192" t="n">
        <v>45564</v>
      </c>
      <c r="B23" s="193" t="n">
        <v>18525</v>
      </c>
      <c r="C23" s="193" t="n">
        <v>1433</v>
      </c>
      <c r="D23" s="194" t="n">
        <v>0.0774</v>
      </c>
      <c r="E23" s="191"/>
      <c r="F23" s="192" t="n">
        <v>45564</v>
      </c>
      <c r="G23" s="193" t="n">
        <v>6439</v>
      </c>
      <c r="H23" s="193" t="n">
        <v>860</v>
      </c>
      <c r="I23" s="194" t="n">
        <v>0.1336</v>
      </c>
      <c r="K23" s="202" t="n">
        <v>45556</v>
      </c>
      <c r="L23" s="203" t="n">
        <v>917</v>
      </c>
      <c r="M23" s="203" t="n">
        <v>24493</v>
      </c>
      <c r="N23" s="203" t="n">
        <v>26.71</v>
      </c>
      <c r="O23" s="203" t="n">
        <v>127</v>
      </c>
      <c r="P23" s="204" t="n">
        <v>0.1385</v>
      </c>
      <c r="Q23" s="203" t="n">
        <v>4598</v>
      </c>
      <c r="R23" s="203" t="n">
        <v>36.2</v>
      </c>
      <c r="S23" s="203"/>
    </row>
    <row r="24" ht="16.5" customHeight="1">
      <c r="A24" s="192" t="n">
        <v>45565</v>
      </c>
      <c r="B24" s="193" t="n">
        <v>20228</v>
      </c>
      <c r="C24" s="193" t="n">
        <v>1755</v>
      </c>
      <c r="D24" s="194" t="n">
        <v>0.0868</v>
      </c>
      <c r="E24" s="191"/>
      <c r="F24" s="192" t="n">
        <v>45565</v>
      </c>
      <c r="G24" s="193" t="n">
        <v>6652</v>
      </c>
      <c r="H24" s="193" t="n">
        <v>864</v>
      </c>
      <c r="I24" s="194" t="n">
        <v>0.1299</v>
      </c>
      <c r="K24" s="202" t="n">
        <v>45557</v>
      </c>
      <c r="L24" s="203" t="n">
        <v>932</v>
      </c>
      <c r="M24" s="203" t="n">
        <v>23855</v>
      </c>
      <c r="N24" s="203" t="n">
        <v>25.6</v>
      </c>
      <c r="O24" s="203" t="n">
        <v>131</v>
      </c>
      <c r="P24" s="204" t="n">
        <v>0.1406</v>
      </c>
      <c r="Q24" s="203" t="n">
        <v>4347</v>
      </c>
      <c r="R24" s="203" t="n">
        <v>33.18</v>
      </c>
      <c r="S24" s="203"/>
    </row>
    <row r="25" ht="16.5" customHeight="1">
      <c r="A25" s="192" t="n">
        <v>45566</v>
      </c>
      <c r="B25" s="193" t="n">
        <v>21845</v>
      </c>
      <c r="C25" s="193" t="n">
        <v>1952</v>
      </c>
      <c r="D25" s="194" t="n">
        <v>0.0894</v>
      </c>
      <c r="E25" s="191"/>
      <c r="F25" s="192" t="n">
        <v>45566</v>
      </c>
      <c r="G25" s="193" t="n">
        <v>6895</v>
      </c>
      <c r="H25" s="193" t="n">
        <v>838</v>
      </c>
      <c r="I25" s="194" t="n">
        <v>0.1215</v>
      </c>
      <c r="K25" s="202" t="n">
        <v>45558</v>
      </c>
      <c r="L25" s="203" t="n">
        <v>1017</v>
      </c>
      <c r="M25" s="203" t="n">
        <v>25856</v>
      </c>
      <c r="N25" s="203" t="n">
        <v>25.42</v>
      </c>
      <c r="O25" s="203" t="n">
        <v>131</v>
      </c>
      <c r="P25" s="204" t="n">
        <v>0.1288</v>
      </c>
      <c r="Q25" s="203" t="n">
        <v>4831</v>
      </c>
      <c r="R25" s="203" t="n">
        <v>36.88</v>
      </c>
      <c r="S25" s="203"/>
    </row>
    <row r="26" ht="16.5" customHeight="1">
      <c r="A26" s="192" t="n">
        <v>45567</v>
      </c>
      <c r="B26" s="193" t="n">
        <v>23077</v>
      </c>
      <c r="C26" s="193" t="n">
        <v>2153</v>
      </c>
      <c r="D26" s="194" t="n">
        <v>0.0933</v>
      </c>
      <c r="E26" s="191"/>
      <c r="F26" s="192" t="n">
        <v>45567</v>
      </c>
      <c r="G26" s="193" t="n">
        <v>7051</v>
      </c>
      <c r="H26" s="193" t="n">
        <v>893</v>
      </c>
      <c r="I26" s="194" t="n">
        <v>0.1266</v>
      </c>
      <c r="K26" s="202" t="n">
        <v>45559</v>
      </c>
      <c r="L26" s="203" t="n">
        <v>1416</v>
      </c>
      <c r="M26" s="203" t="n">
        <v>35692</v>
      </c>
      <c r="N26" s="203" t="n">
        <v>25.21</v>
      </c>
      <c r="O26" s="203" t="n">
        <v>187</v>
      </c>
      <c r="P26" s="204" t="n">
        <v>0.1321</v>
      </c>
      <c r="Q26" s="203" t="n">
        <v>5675</v>
      </c>
      <c r="R26" s="203" t="n">
        <v>30.35</v>
      </c>
      <c r="S26" s="203"/>
    </row>
    <row r="27" ht="16.5" customHeight="1">
      <c r="A27" s="192" t="n">
        <v>45568</v>
      </c>
      <c r="B27" s="193" t="n">
        <v>23826</v>
      </c>
      <c r="C27" s="193" t="n">
        <v>2190</v>
      </c>
      <c r="D27" s="194" t="n">
        <v>0.0919</v>
      </c>
      <c r="E27" s="191"/>
      <c r="F27" s="192" t="n">
        <v>45568</v>
      </c>
      <c r="G27" s="193" t="n">
        <v>7258</v>
      </c>
      <c r="H27" s="193" t="n">
        <v>903</v>
      </c>
      <c r="I27" s="194" t="n">
        <v>0.1244</v>
      </c>
      <c r="K27" s="202" t="n">
        <v>45560</v>
      </c>
      <c r="L27" s="203" t="n">
        <v>1518</v>
      </c>
      <c r="M27" s="203" t="n">
        <v>38481</v>
      </c>
      <c r="N27" s="203" t="n">
        <v>25.35</v>
      </c>
      <c r="O27" s="203" t="n">
        <v>180</v>
      </c>
      <c r="P27" s="204" t="n">
        <v>0.1186</v>
      </c>
      <c r="Q27" s="203" t="n">
        <v>6616</v>
      </c>
      <c r="R27" s="203" t="n">
        <v>36.76</v>
      </c>
      <c r="S27" s="203"/>
    </row>
    <row r="28" ht="16.5" customHeight="1">
      <c r="A28" s="192" t="n">
        <v>45569</v>
      </c>
      <c r="B28" s="193" t="n">
        <v>24857</v>
      </c>
      <c r="C28" s="193" t="n">
        <v>2835</v>
      </c>
      <c r="D28" s="194" t="n">
        <v>0.1141</v>
      </c>
      <c r="E28" s="191"/>
      <c r="F28" s="192" t="n">
        <v>45569</v>
      </c>
      <c r="G28" s="193" t="n">
        <v>7388</v>
      </c>
      <c r="H28" s="193" t="n">
        <v>1066</v>
      </c>
      <c r="I28" s="194" t="n">
        <v>0.1443</v>
      </c>
      <c r="K28" s="202" t="n">
        <v>45561</v>
      </c>
      <c r="L28" s="203" t="n">
        <v>1597</v>
      </c>
      <c r="M28" s="203" t="n">
        <v>40787</v>
      </c>
      <c r="N28" s="203" t="n">
        <v>25.54</v>
      </c>
      <c r="O28" s="203" t="n">
        <v>197</v>
      </c>
      <c r="P28" s="204" t="n">
        <v>0.1234</v>
      </c>
      <c r="Q28" s="203" t="n">
        <v>6602</v>
      </c>
      <c r="R28" s="203" t="n">
        <v>33.51</v>
      </c>
      <c r="S28" s="203"/>
    </row>
    <row r="29" ht="16.5" customHeight="1">
      <c r="A29" s="192" t="n">
        <v>45570</v>
      </c>
      <c r="B29" s="193" t="n">
        <v>24586</v>
      </c>
      <c r="C29" s="193" t="n">
        <v>2755</v>
      </c>
      <c r="D29" s="194" t="n">
        <v>0.1121</v>
      </c>
      <c r="E29" s="191"/>
      <c r="F29" s="192" t="n">
        <v>45570</v>
      </c>
      <c r="G29" s="193" t="n">
        <v>7639</v>
      </c>
      <c r="H29" s="193" t="n">
        <v>1139</v>
      </c>
      <c r="I29" s="194" t="n">
        <v>0.1491</v>
      </c>
      <c r="K29" s="202" t="n">
        <v>45562</v>
      </c>
      <c r="L29" s="203" t="n">
        <v>1804</v>
      </c>
      <c r="M29" s="203" t="n">
        <v>45456</v>
      </c>
      <c r="N29" s="203" t="n">
        <v>25.2</v>
      </c>
      <c r="O29" s="203" t="n">
        <v>191</v>
      </c>
      <c r="P29" s="204" t="n">
        <v>0.1059</v>
      </c>
      <c r="Q29" s="203" t="n">
        <v>6395</v>
      </c>
      <c r="R29" s="203" t="n">
        <v>33.48</v>
      </c>
      <c r="S29" s="203"/>
    </row>
    <row r="30" ht="16.5" customHeight="1">
      <c r="A30" s="192" t="n">
        <v>45571</v>
      </c>
      <c r="B30" s="193" t="n">
        <v>23294</v>
      </c>
      <c r="C30" s="193" t="n">
        <v>2264</v>
      </c>
      <c r="D30" s="194" t="n">
        <v>0.0972</v>
      </c>
      <c r="E30" s="191"/>
      <c r="F30" s="192" t="n">
        <v>45571</v>
      </c>
      <c r="G30" s="193" t="n">
        <v>8030</v>
      </c>
      <c r="H30" s="193" t="n">
        <v>1134</v>
      </c>
      <c r="I30" s="194" t="n">
        <v>0.1412</v>
      </c>
      <c r="K30" s="202" t="n">
        <v>45563</v>
      </c>
      <c r="L30" s="203" t="n">
        <v>2345</v>
      </c>
      <c r="M30" s="203" t="n">
        <v>60667</v>
      </c>
      <c r="N30" s="203" t="n">
        <v>25.87</v>
      </c>
      <c r="O30" s="203" t="n">
        <v>280</v>
      </c>
      <c r="P30" s="204" t="n">
        <v>0.1194</v>
      </c>
      <c r="Q30" s="203" t="n">
        <v>10081</v>
      </c>
      <c r="R30" s="203" t="n">
        <v>36</v>
      </c>
      <c r="S30" s="203"/>
    </row>
    <row r="31" ht="16.5" customHeight="1">
      <c r="A31" s="192" t="n">
        <v>45572</v>
      </c>
      <c r="B31" s="193" t="n">
        <v>24621</v>
      </c>
      <c r="C31" s="193" t="n">
        <v>2286</v>
      </c>
      <c r="D31" s="194" t="n">
        <v>0.0928</v>
      </c>
      <c r="E31" s="191"/>
      <c r="F31" s="192" t="n">
        <v>45572</v>
      </c>
      <c r="G31" s="193" t="n">
        <v>8030</v>
      </c>
      <c r="H31" s="193" t="n">
        <v>983</v>
      </c>
      <c r="I31" s="194" t="n">
        <v>0.1224</v>
      </c>
      <c r="K31" s="202" t="n">
        <v>45564</v>
      </c>
      <c r="L31" s="203" t="n">
        <v>2462</v>
      </c>
      <c r="M31" s="203" t="n">
        <v>62665</v>
      </c>
      <c r="N31" s="203" t="n">
        <v>25.45</v>
      </c>
      <c r="O31" s="203" t="n">
        <v>293</v>
      </c>
      <c r="P31" s="204" t="n">
        <v>0.119</v>
      </c>
      <c r="Q31" s="203" t="n">
        <v>8574</v>
      </c>
      <c r="R31" s="203" t="n">
        <v>29.26</v>
      </c>
      <c r="S31" s="203"/>
    </row>
    <row r="32" ht="16.5" customHeight="1">
      <c r="A32" s="192" t="n">
        <v>45573</v>
      </c>
      <c r="B32" s="193" t="n">
        <v>25876</v>
      </c>
      <c r="C32" s="193" t="n">
        <v>2302</v>
      </c>
      <c r="D32" s="194" t="n">
        <v>0.089</v>
      </c>
      <c r="E32" s="191"/>
      <c r="F32" s="192" t="n">
        <v>45573</v>
      </c>
      <c r="G32" s="193" t="n">
        <v>8242</v>
      </c>
      <c r="H32" s="193" t="n">
        <v>979</v>
      </c>
      <c r="I32" s="194" t="n">
        <v>0.1188</v>
      </c>
      <c r="K32" s="202" t="n">
        <v>45565</v>
      </c>
      <c r="L32" s="203" t="n">
        <v>2759</v>
      </c>
      <c r="M32" s="203" t="n">
        <v>69786</v>
      </c>
      <c r="N32" s="203" t="n">
        <v>25.29</v>
      </c>
      <c r="O32" s="203" t="n">
        <v>339</v>
      </c>
      <c r="P32" s="204" t="n">
        <v>0.1229</v>
      </c>
      <c r="Q32" s="203" t="n">
        <v>10355</v>
      </c>
      <c r="R32" s="203" t="n">
        <v>30.55</v>
      </c>
      <c r="S32" s="203"/>
    </row>
    <row r="33" ht="16.5" customHeight="1">
      <c r="A33" s="187" t="s">
        <v>678</v>
      </c>
      <c r="B33" s="187"/>
      <c r="C33" s="187"/>
      <c r="D33" s="195" t="n">
        <v>0.0567</v>
      </c>
      <c r="E33" s="186"/>
      <c r="F33" s="196" t="s">
        <v>678</v>
      </c>
      <c r="G33" s="196"/>
      <c r="H33" s="196"/>
      <c r="I33" s="197" t="n">
        <v>0.1223</v>
      </c>
      <c r="K33" s="202" t="n">
        <v>45566</v>
      </c>
      <c r="L33" s="203" t="n">
        <v>2868</v>
      </c>
      <c r="M33" s="203" t="n">
        <v>73662</v>
      </c>
      <c r="N33" s="203" t="n">
        <v>25.68</v>
      </c>
      <c r="O33" s="203" t="n">
        <v>307</v>
      </c>
      <c r="P33" s="204" t="n">
        <v>0.107</v>
      </c>
      <c r="Q33" s="203" t="n">
        <v>10271</v>
      </c>
      <c r="R33" s="203" t="n">
        <v>33.46</v>
      </c>
      <c r="S33" s="203"/>
    </row>
    <row r="34" ht="16.5" customHeight="1">
      <c r="A34" s="187" t="s">
        <v>679</v>
      </c>
      <c r="B34" s="187"/>
      <c r="C34" s="187"/>
      <c r="D34" s="195" t="n">
        <v>0.0867</v>
      </c>
      <c r="E34" s="186"/>
      <c r="F34" s="196" t="s">
        <v>679</v>
      </c>
      <c r="G34" s="196"/>
      <c r="H34" s="196"/>
      <c r="I34" s="197" t="n">
        <v>0.1321</v>
      </c>
      <c r="K34" s="202" t="n">
        <v>45567</v>
      </c>
      <c r="L34" s="203" t="n">
        <v>3139</v>
      </c>
      <c r="M34" s="203" t="n">
        <v>79232</v>
      </c>
      <c r="N34" s="203" t="n">
        <v>25.24</v>
      </c>
      <c r="O34" s="203" t="n">
        <v>372</v>
      </c>
      <c r="P34" s="204" t="n">
        <v>0.1185</v>
      </c>
      <c r="Q34" s="203" t="n">
        <v>12432</v>
      </c>
      <c r="R34" s="203" t="n">
        <v>33.42</v>
      </c>
      <c r="S34" s="203"/>
    </row>
    <row r="35" ht="16.5" customHeight="1">
      <c r="A35" s="187" t="s">
        <v>435</v>
      </c>
      <c r="B35" s="187"/>
      <c r="C35" s="187"/>
      <c r="D35" s="198" t="n">
        <v>0.03</v>
      </c>
      <c r="E35" s="186"/>
      <c r="F35" s="196" t="s">
        <v>435</v>
      </c>
      <c r="G35" s="196"/>
      <c r="H35" s="196"/>
      <c r="I35" s="199" t="n">
        <v>0.0098</v>
      </c>
      <c r="K35" s="202" t="n">
        <v>45568</v>
      </c>
      <c r="L35" s="203" t="n">
        <v>3235</v>
      </c>
      <c r="M35" s="203" t="n">
        <v>84318</v>
      </c>
      <c r="N35" s="203" t="n">
        <v>26.06</v>
      </c>
      <c r="O35" s="203" t="n">
        <v>385</v>
      </c>
      <c r="P35" s="204" t="n">
        <v>0.119</v>
      </c>
      <c r="Q35" s="203" t="n">
        <v>13075</v>
      </c>
      <c r="R35" s="203" t="n">
        <v>33.96</v>
      </c>
      <c r="S35" s="203"/>
    </row>
    <row r="36" ht="16.5" customHeight="1">
      <c r="A36" s="187" t="s">
        <v>647</v>
      </c>
      <c r="B36" s="187"/>
      <c r="C36" s="187"/>
      <c r="D36" s="198" t="n">
        <v>0.5299</v>
      </c>
      <c r="E36" s="186"/>
      <c r="F36" s="196" t="s">
        <v>647</v>
      </c>
      <c r="G36" s="196"/>
      <c r="H36" s="196"/>
      <c r="I36" s="199" t="n">
        <v>0.0804</v>
      </c>
      <c r="K36" s="202" t="n">
        <v>45569</v>
      </c>
      <c r="L36" s="203" t="n">
        <v>3023</v>
      </c>
      <c r="M36" s="203" t="n">
        <v>79950</v>
      </c>
      <c r="N36" s="203" t="n">
        <v>26.45</v>
      </c>
      <c r="O36" s="203" t="n">
        <v>369</v>
      </c>
      <c r="P36" s="204" t="n">
        <v>0.1221</v>
      </c>
      <c r="Q36" s="203" t="n">
        <v>13119</v>
      </c>
      <c r="R36" s="203" t="n">
        <v>35.55</v>
      </c>
      <c r="S36" s="203"/>
    </row>
    <row r="37" ht="16.5" customHeight="1">
      <c r="K37" s="202" t="n">
        <v>45570</v>
      </c>
      <c r="L37" s="203" t="n">
        <v>2720</v>
      </c>
      <c r="M37" s="203" t="n">
        <v>73644</v>
      </c>
      <c r="N37" s="203" t="n">
        <v>27.08</v>
      </c>
      <c r="O37" s="203" t="n">
        <v>361</v>
      </c>
      <c r="P37" s="204" t="n">
        <v>0.1327</v>
      </c>
      <c r="Q37" s="203" t="n">
        <v>15034</v>
      </c>
      <c r="R37" s="203" t="n">
        <v>41.65</v>
      </c>
      <c r="S37" s="203"/>
    </row>
    <row r="38" ht="16.5" customHeight="1">
      <c r="K38" s="202" t="n">
        <v>45571</v>
      </c>
      <c r="L38" s="203" t="n">
        <v>2153</v>
      </c>
      <c r="M38" s="203" t="n">
        <v>57408</v>
      </c>
      <c r="N38" s="203" t="n">
        <v>26.66</v>
      </c>
      <c r="O38" s="203" t="n">
        <v>289</v>
      </c>
      <c r="P38" s="204" t="n">
        <v>0.1342</v>
      </c>
      <c r="Q38" s="203" t="n">
        <v>10074</v>
      </c>
      <c r="R38" s="203" t="n">
        <v>34.86</v>
      </c>
      <c r="S38" s="203"/>
    </row>
    <row r="39" ht="16.5" customHeight="1">
      <c r="K39" s="202" t="n">
        <v>45572</v>
      </c>
      <c r="L39" s="203" t="n">
        <v>2115</v>
      </c>
      <c r="M39" s="203" t="n">
        <v>54342</v>
      </c>
      <c r="N39" s="203" t="n">
        <v>25.69</v>
      </c>
      <c r="O39" s="203" t="n">
        <v>253</v>
      </c>
      <c r="P39" s="204" t="n">
        <v>0.1196</v>
      </c>
      <c r="Q39" s="203" t="n">
        <v>8220</v>
      </c>
      <c r="R39" s="203" t="n">
        <v>32.49</v>
      </c>
      <c r="S39" s="203"/>
    </row>
    <row r="40" ht="16.5" customHeight="1">
      <c r="K40" s="202" t="n">
        <v>45573</v>
      </c>
      <c r="L40" s="203" t="n">
        <v>3020</v>
      </c>
      <c r="M40" s="203" t="n">
        <v>79493</v>
      </c>
      <c r="N40" s="203" t="n">
        <v>26.32</v>
      </c>
      <c r="O40" s="203" t="n">
        <v>365</v>
      </c>
      <c r="P40" s="204" t="n">
        <v>0.1209</v>
      </c>
      <c r="Q40" s="203" t="n">
        <v>14162</v>
      </c>
      <c r="R40" s="203" t="n">
        <v>38.8</v>
      </c>
      <c r="S40" s="203"/>
    </row>
    <row r="41" ht="16.5" customHeight="1">
      <c r="K41" s="202" t="n">
        <v>45574</v>
      </c>
      <c r="L41" s="203" t="n">
        <v>2261</v>
      </c>
      <c r="M41" s="203" t="n">
        <v>57882</v>
      </c>
      <c r="N41" s="203" t="n">
        <v>25.6</v>
      </c>
      <c r="O41" s="203" t="n">
        <v>301</v>
      </c>
      <c r="P41" s="204" t="n">
        <v>0.1331</v>
      </c>
      <c r="Q41" s="203" t="n">
        <v>9317</v>
      </c>
      <c r="R41" s="203" t="n">
        <v>30.95</v>
      </c>
      <c r="S41" s="203"/>
    </row>
    <row r="42" ht="16.5" customHeight="1">
      <c r="K42" s="202" t="n">
        <v>45575</v>
      </c>
      <c r="L42" s="203" t="n">
        <v>1851</v>
      </c>
      <c r="M42" s="203" t="n">
        <v>46765</v>
      </c>
      <c r="N42" s="203" t="n">
        <v>25.26</v>
      </c>
      <c r="O42" s="203" t="n">
        <v>243</v>
      </c>
      <c r="P42" s="204" t="n">
        <v>0.1313</v>
      </c>
      <c r="Q42" s="203" t="n">
        <v>7257</v>
      </c>
      <c r="R42" s="203" t="n">
        <v>29.86</v>
      </c>
      <c r="S42" s="203"/>
    </row>
    <row r="43" ht="16.5" customHeight="1">
      <c r="K43" s="202" t="n">
        <v>45576</v>
      </c>
      <c r="L43" s="203" t="n">
        <v>892</v>
      </c>
      <c r="M43" s="203" t="n">
        <v>23246</v>
      </c>
      <c r="N43" s="203" t="n">
        <v>26.06</v>
      </c>
      <c r="O43" s="203" t="n">
        <v>125</v>
      </c>
      <c r="P43" s="204" t="n">
        <v>0.1401</v>
      </c>
      <c r="Q43" s="203" t="n">
        <v>3770</v>
      </c>
      <c r="R43" s="203" t="n">
        <v>30.16</v>
      </c>
      <c r="S43" s="203"/>
    </row>
    <row r="44" ht="16.5" customHeight="1">
      <c r="K44" s="202" t="n">
        <v>45577</v>
      </c>
      <c r="L44" s="203" t="n">
        <v>1105</v>
      </c>
      <c r="M44" s="203" t="n">
        <v>28618</v>
      </c>
      <c r="N44" s="203" t="n">
        <v>25.9</v>
      </c>
      <c r="O44" s="203" t="n">
        <v>160</v>
      </c>
      <c r="P44" s="204" t="n">
        <v>0.1448</v>
      </c>
      <c r="Q44" s="203" t="n">
        <v>4920</v>
      </c>
      <c r="R44" s="203" t="n">
        <v>30.75</v>
      </c>
      <c r="S44" s="203"/>
    </row>
    <row r="45" ht="16.5" customHeight="1">
      <c r="K45" s="202" t="n">
        <v>45578</v>
      </c>
      <c r="L45" s="203" t="n">
        <v>1341</v>
      </c>
      <c r="M45" s="203" t="n">
        <v>36347</v>
      </c>
      <c r="N45" s="203" t="n">
        <v>27.1</v>
      </c>
      <c r="O45" s="203" t="n">
        <v>162</v>
      </c>
      <c r="P45" s="204" t="n">
        <v>0.1208</v>
      </c>
      <c r="Q45" s="203" t="n">
        <v>6720</v>
      </c>
      <c r="R45" s="203" t="n">
        <v>41.48</v>
      </c>
      <c r="S45" s="203"/>
    </row>
    <row r="46" ht="16.5" customHeight="1">
      <c r="K46" s="202" t="n">
        <v>45579</v>
      </c>
      <c r="L46" s="203" t="n">
        <v>639</v>
      </c>
      <c r="M46" s="203" t="n">
        <v>17286</v>
      </c>
      <c r="N46" s="203" t="n">
        <v>27.05</v>
      </c>
      <c r="O46" s="203" t="n">
        <v>83</v>
      </c>
      <c r="P46" s="204" t="n">
        <v>0.1299</v>
      </c>
      <c r="Q46" s="203" t="n">
        <v>3140</v>
      </c>
      <c r="R46" s="203" t="n">
        <v>37.83</v>
      </c>
      <c r="S46" s="203"/>
    </row>
    <row r="47" ht="16.5" customHeight="1">
      <c r="K47" s="202" t="n">
        <v>45580</v>
      </c>
      <c r="L47" s="203" t="n">
        <v>1224</v>
      </c>
      <c r="M47" s="203" t="n">
        <v>31398</v>
      </c>
      <c r="N47" s="203" t="n">
        <v>25.65</v>
      </c>
      <c r="O47" s="203" t="n">
        <v>168</v>
      </c>
      <c r="P47" s="204" t="n">
        <v>0.1373</v>
      </c>
      <c r="Q47" s="203" t="n">
        <v>5667</v>
      </c>
      <c r="R47" s="203" t="n">
        <v>33.73</v>
      </c>
      <c r="S47" s="203"/>
    </row>
    <row r="48" ht="16.5" customHeight="1">
      <c r="K48" s="202" t="n">
        <v>45581</v>
      </c>
      <c r="L48" s="203" t="n">
        <v>1293</v>
      </c>
      <c r="M48" s="203" t="n">
        <v>34221</v>
      </c>
      <c r="N48" s="203" t="n">
        <v>26.47</v>
      </c>
      <c r="O48" s="203" t="n">
        <v>173</v>
      </c>
      <c r="P48" s="204" t="n">
        <v>0.1338</v>
      </c>
      <c r="Q48" s="203" t="n">
        <v>6302</v>
      </c>
      <c r="R48" s="203" t="n">
        <v>36.43</v>
      </c>
      <c r="S48" s="203"/>
    </row>
    <row r="49" ht="16.5" customHeight="1">
      <c r="K49" s="202" t="n">
        <v>45582</v>
      </c>
      <c r="L49" s="203" t="n">
        <v>1539</v>
      </c>
      <c r="M49" s="203" t="n">
        <v>38525</v>
      </c>
      <c r="N49" s="203" t="n">
        <v>25.03</v>
      </c>
      <c r="O49" s="203" t="n">
        <v>180</v>
      </c>
      <c r="P49" s="204" t="n">
        <v>0.117</v>
      </c>
      <c r="Q49" s="203" t="n">
        <v>5995</v>
      </c>
      <c r="R49" s="203" t="n">
        <v>33.31</v>
      </c>
      <c r="S49" s="203"/>
    </row>
    <row r="50" ht="16.5" customHeight="1">
      <c r="K50" s="202" t="n">
        <v>45583</v>
      </c>
      <c r="L50" s="203" t="n">
        <v>1109</v>
      </c>
      <c r="M50" s="203" t="n">
        <v>28555</v>
      </c>
      <c r="N50" s="203" t="n">
        <v>25.75</v>
      </c>
      <c r="O50" s="203" t="n">
        <v>143</v>
      </c>
      <c r="P50" s="204" t="n">
        <v>0.1289</v>
      </c>
      <c r="Q50" s="203" t="n">
        <v>5000</v>
      </c>
      <c r="R50" s="203" t="n">
        <v>34.97</v>
      </c>
      <c r="S50" s="203"/>
    </row>
    <row r="51" ht="16.5" customHeight="1">
      <c r="K51" s="202" t="n">
        <v>45584</v>
      </c>
      <c r="L51" s="203" t="n">
        <v>1963</v>
      </c>
      <c r="M51" s="203" t="n">
        <v>49493</v>
      </c>
      <c r="N51" s="203" t="n">
        <v>25.21</v>
      </c>
      <c r="O51" s="203" t="n">
        <v>240</v>
      </c>
      <c r="P51" s="204" t="n">
        <v>0.1223</v>
      </c>
      <c r="Q51" s="203" t="n">
        <v>8012</v>
      </c>
      <c r="R51" s="203" t="n">
        <v>33.38</v>
      </c>
      <c r="S51" s="203"/>
    </row>
    <row r="52" ht="16.5" customHeight="1">
      <c r="K52" s="202" t="n">
        <v>45585</v>
      </c>
      <c r="L52" s="203" t="n">
        <v>1892</v>
      </c>
      <c r="M52" s="203" t="n">
        <v>47226</v>
      </c>
      <c r="N52" s="203" t="n">
        <v>24.96</v>
      </c>
      <c r="O52" s="203" t="n">
        <v>232</v>
      </c>
      <c r="P52" s="204" t="n">
        <v>0.1226</v>
      </c>
      <c r="Q52" s="203" t="n">
        <v>7063</v>
      </c>
      <c r="R52" s="203" t="n">
        <v>30.44</v>
      </c>
      <c r="S52" s="203"/>
    </row>
    <row r="53" ht="16.5" customHeight="1">
      <c r="K53" s="202" t="n">
        <v>45586</v>
      </c>
      <c r="L53" s="203" t="n">
        <v>1604</v>
      </c>
      <c r="M53" s="203" t="n">
        <v>40264</v>
      </c>
      <c r="N53" s="203" t="n">
        <v>25.1</v>
      </c>
      <c r="O53" s="203" t="n">
        <v>192</v>
      </c>
      <c r="P53" s="204" t="n">
        <v>0.1197</v>
      </c>
      <c r="Q53" s="203" t="n">
        <v>6295</v>
      </c>
      <c r="R53" s="203" t="n">
        <v>32.79</v>
      </c>
      <c r="S53" s="203"/>
    </row>
    <row r="54" ht="27.75" customHeight="1">
      <c r="K54" s="205" t="n">
        <v>45587</v>
      </c>
      <c r="L54" s="206" t="n">
        <v>1353</v>
      </c>
      <c r="M54" s="206" t="n">
        <v>40144</v>
      </c>
      <c r="N54" s="206" t="n">
        <v>29.67</v>
      </c>
      <c r="O54" s="206" t="n">
        <v>176</v>
      </c>
      <c r="P54" s="207" t="n">
        <v>0.1301</v>
      </c>
      <c r="Q54" s="206" t="n">
        <v>6211</v>
      </c>
      <c r="R54" s="206" t="n">
        <v>35.29</v>
      </c>
      <c r="S54" s="208" t="s">
        <v>731</v>
      </c>
    </row>
    <row r="55" ht="16.5" customHeight="1">
      <c r="K55" s="202" t="n">
        <v>45588</v>
      </c>
      <c r="L55" s="203" t="n">
        <v>1282</v>
      </c>
      <c r="M55" s="203" t="n">
        <v>42467</v>
      </c>
      <c r="N55" s="203" t="n">
        <v>33.13</v>
      </c>
      <c r="O55" s="203" t="n">
        <v>148</v>
      </c>
      <c r="P55" s="204" t="n">
        <v>0.1154</v>
      </c>
      <c r="Q55" s="203" t="n">
        <v>10222</v>
      </c>
      <c r="R55" s="203" t="n">
        <v>69.07</v>
      </c>
      <c r="S55" s="203"/>
    </row>
    <row r="56" ht="16.5" customHeight="1">
      <c r="K56" s="202" t="n">
        <v>45589</v>
      </c>
      <c r="L56" s="203" t="n">
        <v>1414</v>
      </c>
      <c r="M56" s="203" t="n">
        <v>38490</v>
      </c>
      <c r="N56" s="203" t="n">
        <v>27.22</v>
      </c>
      <c r="O56" s="203" t="n">
        <v>217</v>
      </c>
      <c r="P56" s="204" t="n">
        <v>0.1535</v>
      </c>
      <c r="Q56" s="203" t="n">
        <v>7438</v>
      </c>
      <c r="R56" s="203" t="n">
        <v>34.28</v>
      </c>
      <c r="S56" s="203"/>
    </row>
  </sheetData>
  <mergeCells count="3">
    <mergeCell ref="A1:D1"/>
    <mergeCell ref="F1:I1"/>
    <mergeCell ref="K1:S1"/>
  </mergeCells>
  <phoneticPr fontId="1" type="noConversion"/>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41.25" customHeight="1">
      <c r="A1" s="3" t="s">
        <v>263</v>
      </c>
    </row>
    <row r="2" ht="16.5" customHeight="1">
      <c r="A2" s="4" t="s">
        <v>413</v>
      </c>
    </row>
    <row r="3" ht="16.5" customHeight="1">
      <c r="A3" s="4" t="s">
        <v>732</v>
      </c>
    </row>
    <row r="4" ht="16.5" customHeight="1">
      <c r="A4" s="4" t="s">
        <v>733</v>
      </c>
    </row>
    <row r="5" ht="16.5" customHeight="1">
      <c r="A5" s="4" t="s">
        <v>734</v>
      </c>
    </row>
    <row r="6" ht="16.5" customHeight="1">
      <c r="A6" s="4" t="s">
        <v>735</v>
      </c>
    </row>
  </sheetData>
  <mergeCells count="1">
    <mergeCell ref="A1:N1"/>
  </mergeCells>
  <phoneticPr fontId="1"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16.5" customHeight="1">
      <c r="A1" s="4">
        <v/>
      </c>
    </row>
    <row r="21" ht="16.5" customHeight="1">
      <c r="A21" s="3" t="s">
        <v>258</v>
      </c>
    </row>
  </sheetData>
  <mergeCells count="2">
    <mergeCell ref="A1:K20"/>
    <mergeCell ref="A21:K22"/>
  </mergeCells>
  <phoneticPr fontId="1" type="noConversion"/>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16.5" customHeight="1"/>
  </sheetData>
  <phoneticPr fontId="1" type="noConversion"/>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16.5" customHeight="1">
      <c r="A1" s="222"/>
      <c r="B1" s="11"/>
      <c r="C1" s="11"/>
      <c r="D1" s="11"/>
      <c r="E1" s="11"/>
      <c r="F1" s="11"/>
      <c r="G1" s="11"/>
      <c r="H1" s="11"/>
      <c r="I1" s="11"/>
      <c r="J1" s="11"/>
      <c r="K1" s="11"/>
      <c r="L1" s="11"/>
      <c r="M1" s="11"/>
      <c r="N1" s="11"/>
      <c r="O1" s="11"/>
      <c r="P1" s="11"/>
      <c r="Q1" s="11"/>
      <c r="R1" s="11"/>
      <c r="S1" s="11"/>
    </row>
    <row r="2" ht="16.5" customHeight="1">
      <c r="A2" s="223"/>
      <c r="B2" s="223"/>
      <c r="C2" s="223"/>
      <c r="D2" s="223"/>
      <c r="E2" s="223"/>
      <c r="F2" s="223"/>
      <c r="G2" s="223"/>
      <c r="H2" s="223"/>
      <c r="I2" s="223"/>
      <c r="J2" s="223"/>
      <c r="K2" s="223"/>
      <c r="L2" s="223"/>
      <c r="M2" s="223"/>
      <c r="N2" s="223"/>
      <c r="O2" s="223"/>
      <c r="P2" s="223"/>
      <c r="Q2" s="223"/>
      <c r="R2" s="223"/>
      <c r="S2" s="223"/>
    </row>
    <row r="3" ht="16.5" customHeight="1">
      <c r="A3" s="224"/>
      <c r="B3" s="225"/>
      <c r="C3" s="225"/>
      <c r="D3" s="226"/>
      <c r="E3" s="225"/>
      <c r="F3" s="226"/>
      <c r="G3" s="225"/>
      <c r="H3" s="226"/>
      <c r="I3" s="226"/>
      <c r="J3" s="225"/>
      <c r="K3" s="225"/>
      <c r="L3" s="225"/>
      <c r="M3" s="225"/>
      <c r="N3" s="225"/>
      <c r="O3" s="225"/>
      <c r="P3" s="226"/>
      <c r="Q3" s="226"/>
      <c r="R3" s="225"/>
      <c r="S3" s="225"/>
    </row>
    <row r="4" ht="16.5" customHeight="1">
      <c r="A4" s="224"/>
      <c r="B4" s="225"/>
      <c r="C4" s="225"/>
      <c r="D4" s="226"/>
      <c r="E4" s="225"/>
      <c r="F4" s="226"/>
      <c r="G4" s="225"/>
      <c r="H4" s="226"/>
      <c r="I4" s="226"/>
      <c r="J4" s="225"/>
      <c r="K4" s="225"/>
      <c r="L4" s="225"/>
      <c r="M4" s="225"/>
      <c r="N4" s="225"/>
      <c r="O4" s="225"/>
      <c r="P4" s="226"/>
      <c r="Q4" s="226"/>
      <c r="R4" s="225"/>
      <c r="S4" s="225"/>
    </row>
    <row r="5" ht="16.5" customHeight="1">
      <c r="A5" s="224"/>
      <c r="B5" s="225"/>
      <c r="C5" s="225"/>
      <c r="D5" s="226"/>
      <c r="E5" s="225"/>
      <c r="F5" s="226"/>
      <c r="G5" s="225"/>
      <c r="H5" s="226"/>
      <c r="I5" s="226"/>
      <c r="J5" s="225"/>
      <c r="K5" s="225"/>
      <c r="L5" s="225"/>
      <c r="M5" s="225"/>
      <c r="N5" s="225"/>
      <c r="O5" s="225"/>
      <c r="P5" s="226"/>
      <c r="Q5" s="226"/>
      <c r="R5" s="225"/>
      <c r="S5" s="225"/>
    </row>
    <row r="6" ht="16.5" customHeight="1">
      <c r="A6" s="224"/>
      <c r="B6" s="225"/>
      <c r="C6" s="225"/>
      <c r="D6" s="226"/>
      <c r="E6" s="225"/>
      <c r="F6" s="226"/>
      <c r="G6" s="225"/>
      <c r="H6" s="226"/>
      <c r="I6" s="226"/>
      <c r="J6" s="225"/>
      <c r="K6" s="225"/>
      <c r="L6" s="225"/>
      <c r="M6" s="225"/>
      <c r="N6" s="225"/>
      <c r="O6" s="225"/>
      <c r="P6" s="226"/>
      <c r="Q6" s="226"/>
      <c r="R6" s="225"/>
      <c r="S6" s="225"/>
    </row>
    <row r="7" ht="16.5" customHeight="1">
      <c r="A7" s="224"/>
      <c r="B7" s="225"/>
      <c r="C7" s="225"/>
      <c r="D7" s="226"/>
      <c r="E7" s="225"/>
      <c r="F7" s="226"/>
      <c r="G7" s="225"/>
      <c r="H7" s="226"/>
      <c r="I7" s="226"/>
      <c r="J7" s="225"/>
      <c r="K7" s="225"/>
      <c r="L7" s="225"/>
      <c r="M7" s="225"/>
      <c r="N7" s="225"/>
      <c r="O7" s="225"/>
      <c r="P7" s="226"/>
      <c r="Q7" s="226"/>
      <c r="R7" s="225"/>
      <c r="S7" s="225"/>
    </row>
    <row r="8" ht="16.5" customHeight="1">
      <c r="A8" s="224"/>
      <c r="B8" s="225"/>
      <c r="C8" s="225"/>
      <c r="D8" s="226"/>
      <c r="E8" s="225"/>
      <c r="F8" s="226"/>
      <c r="G8" s="225"/>
      <c r="H8" s="226"/>
      <c r="I8" s="226"/>
      <c r="J8" s="225"/>
      <c r="K8" s="225"/>
      <c r="L8" s="225"/>
      <c r="M8" s="225"/>
      <c r="N8" s="225"/>
      <c r="O8" s="225"/>
      <c r="P8" s="226"/>
      <c r="Q8" s="226"/>
      <c r="R8" s="225"/>
      <c r="S8" s="225"/>
    </row>
    <row r="9" ht="16.5" customHeight="1">
      <c r="A9" s="224"/>
      <c r="B9" s="225"/>
      <c r="C9" s="225"/>
      <c r="D9" s="226"/>
      <c r="E9" s="225"/>
      <c r="F9" s="226"/>
      <c r="G9" s="225"/>
      <c r="H9" s="226"/>
      <c r="I9" s="226"/>
      <c r="J9" s="225"/>
      <c r="K9" s="225"/>
      <c r="L9" s="225"/>
      <c r="M9" s="225"/>
      <c r="N9" s="225"/>
      <c r="O9" s="225"/>
      <c r="P9" s="226"/>
      <c r="Q9" s="226"/>
      <c r="R9" s="225"/>
      <c r="S9" s="225"/>
    </row>
    <row r="10" ht="16.5" customHeight="1">
      <c r="A10" s="224"/>
      <c r="B10" s="225"/>
      <c r="C10" s="225"/>
      <c r="D10" s="226"/>
      <c r="E10" s="225"/>
      <c r="F10" s="226"/>
      <c r="G10" s="225"/>
      <c r="H10" s="226"/>
      <c r="I10" s="226"/>
      <c r="J10" s="225"/>
      <c r="K10" s="225"/>
      <c r="L10" s="225"/>
      <c r="M10" s="225"/>
      <c r="N10" s="225"/>
      <c r="O10" s="225"/>
      <c r="P10" s="226"/>
      <c r="Q10" s="226"/>
      <c r="R10" s="225"/>
      <c r="S10" s="225"/>
    </row>
    <row r="11" ht="16.5" customHeight="1">
      <c r="A11" s="224"/>
      <c r="B11" s="225"/>
      <c r="C11" s="225"/>
      <c r="D11" s="226"/>
      <c r="E11" s="225"/>
      <c r="F11" s="226"/>
      <c r="G11" s="225"/>
      <c r="H11" s="226"/>
      <c r="I11" s="226"/>
      <c r="J11" s="225"/>
      <c r="K11" s="225"/>
      <c r="L11" s="225"/>
      <c r="M11" s="225"/>
      <c r="N11" s="225"/>
      <c r="O11" s="225"/>
      <c r="P11" s="226"/>
      <c r="Q11" s="226"/>
      <c r="R11" s="225"/>
      <c r="S11" s="226"/>
    </row>
    <row r="12" ht="16.5" customHeight="1">
      <c r="A12" s="224"/>
      <c r="B12" s="225"/>
      <c r="C12" s="225"/>
      <c r="D12" s="226"/>
      <c r="E12" s="225"/>
      <c r="F12" s="226"/>
      <c r="G12" s="225"/>
      <c r="H12" s="226"/>
      <c r="I12" s="226"/>
      <c r="J12" s="225"/>
      <c r="K12" s="225"/>
      <c r="L12" s="225"/>
      <c r="M12" s="225"/>
      <c r="N12" s="225"/>
      <c r="O12" s="225"/>
      <c r="P12" s="226"/>
      <c r="Q12" s="226"/>
      <c r="R12" s="225"/>
      <c r="S12" s="225"/>
    </row>
    <row r="13" ht="16.5" customHeight="1">
      <c r="A13" s="224"/>
      <c r="B13" s="225"/>
      <c r="C13" s="225"/>
      <c r="D13" s="226"/>
      <c r="E13" s="225"/>
      <c r="F13" s="226"/>
      <c r="G13" s="225"/>
      <c r="H13" s="226"/>
      <c r="I13" s="226"/>
      <c r="J13" s="225"/>
      <c r="K13" s="225"/>
      <c r="L13" s="225"/>
      <c r="M13" s="225"/>
      <c r="N13" s="225"/>
      <c r="O13" s="225"/>
      <c r="P13" s="226"/>
      <c r="Q13" s="226"/>
      <c r="R13" s="225"/>
      <c r="S13" s="226"/>
    </row>
    <row r="14" ht="16.5" customHeight="1">
      <c r="A14" s="224"/>
      <c r="B14" s="225"/>
      <c r="C14" s="225"/>
      <c r="D14" s="226"/>
      <c r="E14" s="225"/>
      <c r="F14" s="226"/>
      <c r="G14" s="225"/>
      <c r="H14" s="226"/>
      <c r="I14" s="226"/>
      <c r="J14" s="225"/>
      <c r="K14" s="225"/>
      <c r="L14" s="225"/>
      <c r="M14" s="225"/>
      <c r="N14" s="225"/>
      <c r="O14" s="225"/>
      <c r="P14" s="226"/>
      <c r="Q14" s="226"/>
      <c r="R14" s="225"/>
      <c r="S14" s="226"/>
    </row>
    <row r="15" ht="16.5" customHeight="1">
      <c r="A15" s="224"/>
      <c r="B15" s="225"/>
      <c r="C15" s="225"/>
      <c r="D15" s="226"/>
      <c r="E15" s="225"/>
      <c r="F15" s="226"/>
      <c r="G15" s="225"/>
      <c r="H15" s="226"/>
      <c r="I15" s="226"/>
      <c r="J15" s="225"/>
      <c r="K15" s="225"/>
      <c r="L15" s="225"/>
      <c r="M15" s="225"/>
      <c r="N15" s="225"/>
      <c r="O15" s="225"/>
      <c r="P15" s="226"/>
      <c r="Q15" s="226"/>
      <c r="R15" s="225"/>
      <c r="S15" s="225"/>
    </row>
    <row r="16" ht="16.5" customHeight="1">
      <c r="A16" s="224"/>
      <c r="B16" s="225"/>
      <c r="C16" s="225"/>
      <c r="D16" s="226"/>
      <c r="E16" s="225"/>
      <c r="F16" s="226"/>
      <c r="G16" s="225"/>
      <c r="H16" s="226"/>
      <c r="I16" s="226"/>
      <c r="J16" s="225"/>
      <c r="K16" s="225"/>
      <c r="L16" s="225"/>
      <c r="M16" s="225"/>
      <c r="N16" s="225"/>
      <c r="O16" s="225"/>
      <c r="P16" s="226"/>
      <c r="Q16" s="226"/>
      <c r="R16" s="225"/>
      <c r="S16" s="225"/>
    </row>
    <row r="17" ht="16.5" customHeight="1">
      <c r="A17" s="224"/>
      <c r="B17" s="225"/>
      <c r="C17" s="225"/>
      <c r="D17" s="226"/>
      <c r="E17" s="225"/>
      <c r="F17" s="226"/>
      <c r="G17" s="225"/>
      <c r="H17" s="226"/>
      <c r="I17" s="226"/>
      <c r="J17" s="225"/>
      <c r="K17" s="225"/>
      <c r="L17" s="225"/>
      <c r="M17" s="225"/>
      <c r="N17" s="225"/>
      <c r="O17" s="225"/>
      <c r="P17" s="226"/>
      <c r="Q17" s="226"/>
      <c r="R17" s="225"/>
      <c r="S17" s="226"/>
    </row>
    <row r="18" ht="16.5" customHeight="1">
      <c r="A18" s="224"/>
      <c r="B18" s="225"/>
      <c r="C18" s="225"/>
      <c r="D18" s="226"/>
      <c r="E18" s="225"/>
      <c r="F18" s="226"/>
      <c r="G18" s="225"/>
      <c r="H18" s="226"/>
      <c r="I18" s="226"/>
      <c r="J18" s="225"/>
      <c r="K18" s="225"/>
      <c r="L18" s="225"/>
      <c r="M18" s="225"/>
      <c r="N18" s="225"/>
      <c r="O18" s="225"/>
      <c r="P18" s="226"/>
      <c r="Q18" s="226"/>
      <c r="R18" s="225"/>
      <c r="S18" s="225"/>
    </row>
    <row r="19" ht="16.5" customHeight="1">
      <c r="A19" s="224"/>
      <c r="B19" s="225"/>
      <c r="C19" s="225"/>
      <c r="D19" s="226"/>
      <c r="E19" s="225"/>
      <c r="F19" s="226"/>
      <c r="G19" s="225"/>
      <c r="H19" s="226"/>
      <c r="I19" s="226"/>
      <c r="J19" s="225"/>
      <c r="K19" s="225"/>
      <c r="L19" s="225"/>
      <c r="M19" s="225"/>
      <c r="N19" s="225"/>
      <c r="O19" s="225"/>
      <c r="P19" s="226"/>
      <c r="Q19" s="226"/>
      <c r="R19" s="225"/>
      <c r="S19" s="225"/>
    </row>
    <row r="20" ht="16.5" customHeight="1">
      <c r="A20" s="224"/>
      <c r="B20" s="225"/>
      <c r="C20" s="225"/>
      <c r="D20" s="226"/>
      <c r="E20" s="225"/>
      <c r="F20" s="226"/>
      <c r="G20" s="225"/>
      <c r="H20" s="226"/>
      <c r="I20" s="226"/>
      <c r="J20" s="225"/>
      <c r="K20" s="225"/>
      <c r="L20" s="225"/>
      <c r="M20" s="225"/>
      <c r="N20" s="225"/>
      <c r="O20" s="225"/>
      <c r="P20" s="226"/>
      <c r="Q20" s="226"/>
      <c r="R20" s="225"/>
      <c r="S20" s="226"/>
    </row>
    <row r="21" ht="16.5" customHeight="1">
      <c r="A21" s="224"/>
      <c r="B21" s="225"/>
      <c r="C21" s="225"/>
      <c r="D21" s="226"/>
      <c r="E21" s="225"/>
      <c r="F21" s="226"/>
      <c r="G21" s="225"/>
      <c r="H21" s="226"/>
      <c r="I21" s="226"/>
      <c r="J21" s="225"/>
      <c r="K21" s="225"/>
      <c r="L21" s="225"/>
      <c r="M21" s="225"/>
      <c r="N21" s="225"/>
      <c r="O21" s="225"/>
      <c r="P21" s="226"/>
      <c r="Q21" s="226"/>
      <c r="R21" s="225"/>
      <c r="S21" s="225"/>
    </row>
    <row r="22" ht="16.5" customHeight="1">
      <c r="A22" s="224"/>
      <c r="B22" s="225"/>
      <c r="C22" s="225"/>
      <c r="D22" s="226"/>
      <c r="E22" s="225"/>
      <c r="F22" s="226"/>
      <c r="G22" s="225"/>
      <c r="H22" s="226"/>
      <c r="I22" s="226"/>
      <c r="J22" s="225"/>
      <c r="K22" s="225"/>
      <c r="L22" s="225"/>
      <c r="M22" s="225"/>
      <c r="N22" s="225"/>
      <c r="O22" s="225"/>
      <c r="P22" s="226"/>
      <c r="Q22" s="226"/>
      <c r="R22" s="225"/>
      <c r="S22" s="226"/>
    </row>
    <row r="23" ht="16.5" customHeight="1">
      <c r="A23" s="224"/>
      <c r="B23" s="225"/>
      <c r="C23" s="225"/>
      <c r="D23" s="226"/>
      <c r="E23" s="225"/>
      <c r="F23" s="226"/>
      <c r="G23" s="225"/>
      <c r="H23" s="226"/>
      <c r="I23" s="226"/>
      <c r="J23" s="225"/>
      <c r="K23" s="225"/>
      <c r="L23" s="225"/>
      <c r="M23" s="225"/>
      <c r="N23" s="225"/>
      <c r="O23" s="225"/>
      <c r="P23" s="226"/>
      <c r="Q23" s="226"/>
      <c r="R23" s="225"/>
      <c r="S23" s="225"/>
    </row>
    <row r="24" ht="16.5" customHeight="1">
      <c r="A24" s="224"/>
      <c r="B24" s="225"/>
      <c r="C24" s="225"/>
      <c r="D24" s="226"/>
      <c r="E24" s="225"/>
      <c r="F24" s="226"/>
      <c r="G24" s="225"/>
      <c r="H24" s="226"/>
      <c r="I24" s="226"/>
      <c r="J24" s="225"/>
      <c r="K24" s="225"/>
      <c r="L24" s="225"/>
      <c r="M24" s="225"/>
      <c r="N24" s="225"/>
      <c r="O24" s="225"/>
      <c r="P24" s="226"/>
      <c r="Q24" s="226"/>
      <c r="R24" s="225"/>
      <c r="S24" s="225"/>
    </row>
    <row r="25" ht="16.5" customHeight="1">
      <c r="A25" s="224"/>
      <c r="B25" s="225"/>
      <c r="C25" s="225"/>
      <c r="D25" s="226"/>
      <c r="E25" s="225"/>
      <c r="F25" s="226"/>
      <c r="G25" s="225"/>
      <c r="H25" s="226"/>
      <c r="I25" s="226"/>
      <c r="J25" s="225"/>
      <c r="K25" s="225"/>
      <c r="L25" s="225"/>
      <c r="M25" s="225"/>
      <c r="N25" s="225"/>
      <c r="O25" s="225"/>
      <c r="P25" s="226"/>
      <c r="Q25" s="226"/>
      <c r="R25" s="225"/>
      <c r="S25" s="226"/>
    </row>
    <row r="26" ht="16.5" customHeight="1">
      <c r="A26" s="224"/>
      <c r="B26" s="225"/>
      <c r="C26" s="225"/>
      <c r="D26" s="226"/>
      <c r="E26" s="225"/>
      <c r="F26" s="226"/>
      <c r="G26" s="225"/>
      <c r="H26" s="226"/>
      <c r="I26" s="226"/>
      <c r="J26" s="225"/>
      <c r="K26" s="225"/>
      <c r="L26" s="225"/>
      <c r="M26" s="225"/>
      <c r="N26" s="225"/>
      <c r="O26" s="225"/>
      <c r="P26" s="226"/>
      <c r="Q26" s="226"/>
      <c r="R26" s="225"/>
      <c r="S26" s="226"/>
    </row>
    <row r="27" ht="16.5" customHeight="1">
      <c r="A27" s="224"/>
      <c r="B27" s="225"/>
      <c r="C27" s="225"/>
      <c r="D27" s="226"/>
      <c r="E27" s="225"/>
      <c r="F27" s="226"/>
      <c r="G27" s="225"/>
      <c r="H27" s="226"/>
      <c r="I27" s="226"/>
      <c r="J27" s="225"/>
      <c r="K27" s="225"/>
      <c r="L27" s="225"/>
      <c r="M27" s="225"/>
      <c r="N27" s="225"/>
      <c r="O27" s="225"/>
      <c r="P27" s="226"/>
      <c r="Q27" s="226"/>
      <c r="R27" s="225"/>
      <c r="S27" s="226"/>
    </row>
    <row r="28" ht="16.5" customHeight="1">
      <c r="A28" s="224"/>
      <c r="B28" s="225"/>
      <c r="C28" s="225"/>
      <c r="D28" s="226"/>
      <c r="E28" s="225"/>
      <c r="F28" s="226"/>
      <c r="G28" s="225"/>
      <c r="H28" s="226"/>
      <c r="I28" s="226"/>
      <c r="J28" s="225"/>
      <c r="K28" s="225"/>
      <c r="L28" s="225"/>
      <c r="M28" s="225"/>
      <c r="N28" s="225"/>
      <c r="O28" s="225"/>
      <c r="P28" s="226"/>
      <c r="Q28" s="226"/>
      <c r="R28" s="225"/>
      <c r="S28" s="226"/>
    </row>
    <row r="29" ht="16.5" customHeight="1">
      <c r="A29" s="224"/>
      <c r="B29" s="225"/>
      <c r="C29" s="225"/>
      <c r="D29" s="226"/>
      <c r="E29" s="225"/>
      <c r="F29" s="226"/>
      <c r="G29" s="225"/>
      <c r="H29" s="226"/>
      <c r="I29" s="226"/>
      <c r="J29" s="225"/>
      <c r="K29" s="225"/>
      <c r="L29" s="225"/>
      <c r="M29" s="225"/>
      <c r="N29" s="225"/>
      <c r="O29" s="225"/>
      <c r="P29" s="226"/>
      <c r="Q29" s="226"/>
      <c r="R29" s="225"/>
      <c r="S29" s="225"/>
    </row>
    <row r="30" ht="16.5" customHeight="1">
      <c r="A30" s="224"/>
      <c r="B30" s="225"/>
      <c r="C30" s="225"/>
      <c r="D30" s="226"/>
      <c r="E30" s="225"/>
      <c r="F30" s="226"/>
      <c r="G30" s="225"/>
      <c r="H30" s="226"/>
      <c r="I30" s="226"/>
      <c r="J30" s="225"/>
      <c r="K30" s="225"/>
      <c r="L30" s="225"/>
      <c r="M30" s="225"/>
      <c r="N30" s="225"/>
      <c r="O30" s="225"/>
      <c r="P30" s="226"/>
      <c r="Q30" s="226"/>
      <c r="R30" s="225"/>
      <c r="S30" s="226"/>
    </row>
    <row r="31" ht="16.5" customHeight="1">
      <c r="A31" s="224"/>
      <c r="B31" s="225"/>
      <c r="C31" s="225"/>
      <c r="D31" s="226"/>
      <c r="E31" s="225"/>
      <c r="F31" s="226"/>
      <c r="G31" s="225"/>
      <c r="H31" s="226"/>
      <c r="I31" s="226"/>
      <c r="J31" s="225"/>
      <c r="K31" s="225"/>
      <c r="L31" s="225"/>
      <c r="M31" s="225"/>
      <c r="N31" s="225"/>
      <c r="O31" s="225"/>
      <c r="P31" s="226"/>
      <c r="Q31" s="226"/>
      <c r="R31" s="225"/>
      <c r="S31" s="225"/>
    </row>
    <row r="32" ht="16.5" customHeight="1">
      <c r="A32" s="224"/>
      <c r="B32" s="225"/>
      <c r="C32" s="225"/>
      <c r="D32" s="226"/>
      <c r="E32" s="225"/>
      <c r="F32" s="226"/>
      <c r="G32" s="225"/>
      <c r="H32" s="226"/>
      <c r="I32" s="226"/>
      <c r="J32" s="225"/>
      <c r="K32" s="225"/>
      <c r="L32" s="225"/>
      <c r="M32" s="225"/>
      <c r="N32" s="225"/>
      <c r="O32" s="225"/>
      <c r="P32" s="226"/>
      <c r="Q32" s="226"/>
      <c r="R32" s="225"/>
      <c r="S32" s="226"/>
    </row>
    <row r="33" ht="16.5" customHeight="1">
      <c r="A33" s="224"/>
      <c r="B33" s="225"/>
      <c r="C33" s="225"/>
      <c r="D33" s="226"/>
      <c r="E33" s="225"/>
      <c r="F33" s="226"/>
      <c r="G33" s="225"/>
      <c r="H33" s="226"/>
      <c r="I33" s="226"/>
      <c r="J33" s="225"/>
      <c r="K33" s="225"/>
      <c r="L33" s="225"/>
      <c r="M33" s="225"/>
      <c r="N33" s="225"/>
      <c r="O33" s="225"/>
      <c r="P33" s="226"/>
      <c r="Q33" s="226"/>
      <c r="R33" s="225"/>
      <c r="S33" s="226"/>
    </row>
    <row r="34" ht="16.5" customHeight="1">
      <c r="A34" s="224"/>
      <c r="B34" s="225"/>
      <c r="C34" s="225"/>
      <c r="D34" s="226"/>
      <c r="E34" s="225"/>
      <c r="F34" s="226"/>
      <c r="G34" s="225"/>
      <c r="H34" s="226"/>
      <c r="I34" s="226"/>
      <c r="J34" s="225"/>
      <c r="K34" s="225"/>
      <c r="L34" s="225"/>
      <c r="M34" s="225"/>
      <c r="N34" s="225"/>
      <c r="O34" s="225"/>
      <c r="P34" s="226"/>
      <c r="Q34" s="226"/>
      <c r="R34" s="225"/>
      <c r="S34" s="226"/>
    </row>
    <row r="35" ht="16.5" customHeight="1">
      <c r="A35" s="224"/>
      <c r="B35" s="225"/>
      <c r="C35" s="225"/>
      <c r="D35" s="226"/>
      <c r="E35" s="225"/>
      <c r="F35" s="226"/>
      <c r="G35" s="225"/>
      <c r="H35" s="226"/>
      <c r="I35" s="226"/>
      <c r="J35" s="225"/>
      <c r="K35" s="225"/>
      <c r="L35" s="225"/>
      <c r="M35" s="225"/>
      <c r="N35" s="225"/>
      <c r="O35" s="225"/>
      <c r="P35" s="226"/>
      <c r="Q35" s="226"/>
      <c r="R35" s="225"/>
      <c r="S35" s="226"/>
    </row>
    <row r="36" ht="16.5" customHeight="1">
      <c r="A36" s="224"/>
      <c r="B36" s="225"/>
      <c r="C36" s="225"/>
      <c r="D36" s="226"/>
      <c r="E36" s="225"/>
      <c r="F36" s="226"/>
      <c r="G36" s="225"/>
      <c r="H36" s="226"/>
      <c r="I36" s="226"/>
      <c r="J36" s="225"/>
      <c r="K36" s="225"/>
      <c r="L36" s="225"/>
      <c r="M36" s="225"/>
      <c r="N36" s="225"/>
      <c r="O36" s="225"/>
      <c r="P36" s="226"/>
      <c r="Q36" s="226"/>
      <c r="R36" s="225"/>
      <c r="S36" s="226"/>
    </row>
    <row r="39" ht="16.5" customHeight="1"/>
    <row r="40" ht="16.5" customHeight="1"/>
    <row r="42" ht="16.5" customHeight="1">
      <c r="A42" s="4"/>
    </row>
    <row r="44" ht="16.5" customHeight="1"/>
  </sheetData>
  <mergeCells count="1">
    <mergeCell ref="A1:S1"/>
  </mergeCells>
  <phoneticPr fontId="1" type="noConversion"/>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41.25" customHeight="1">
      <c r="A1" s="3" t="s">
        <v>243</v>
      </c>
    </row>
    <row r="3" ht="16.5" customHeight="1">
      <c r="A3" s="4" t="s">
        <v>413</v>
      </c>
    </row>
    <row r="4" ht="16.5" customHeight="1">
      <c r="A4" s="4" t="s">
        <v>736</v>
      </c>
    </row>
    <row r="5" ht="16.5" customHeight="1">
      <c r="A5" s="4" t="s">
        <v>733</v>
      </c>
    </row>
    <row r="6" ht="16.5" customHeight="1">
      <c r="A6" s="4" t="s">
        <v>737</v>
      </c>
    </row>
  </sheetData>
  <mergeCells count="1">
    <mergeCell ref="A1:N1"/>
  </mergeCells>
  <phoneticPr fontId="1"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16.5" customHeight="1"/>
  </sheetData>
  <phoneticPr fontId="1" type="noConversion"/>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16.5" customHeight="1">
      <c r="A1" s="4">
        <v/>
      </c>
    </row>
    <row r="30" ht="16.5" customHeight="1">
      <c r="A30" s="4" t="s">
        <v>413</v>
      </c>
    </row>
    <row r="31" ht="16.5" customHeight="1">
      <c r="A31" s="4" t="s">
        <v>413</v>
      </c>
    </row>
    <row r="32" ht="16.5" customHeight="1">
      <c r="A32" s="4" t="s">
        <v>413</v>
      </c>
    </row>
    <row r="33" ht="16.5" customHeight="1">
      <c r="A33" s="4" t="s">
        <v>738</v>
      </c>
    </row>
    <row r="34" ht="16.5" customHeight="1">
      <c r="A34" s="4" t="s">
        <v>739</v>
      </c>
    </row>
    <row r="35" ht="16.5" customHeight="1">
      <c r="A35" s="4" t="s">
        <v>740</v>
      </c>
    </row>
    <row r="36" ht="16.5" customHeight="1">
      <c r="A36" s="4" t="s">
        <v>741</v>
      </c>
    </row>
  </sheetData>
  <mergeCells count="1">
    <mergeCell ref="A1:Y29"/>
  </mergeCells>
  <phoneticPr fontId="1" type="noConversion"/>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41.25" customHeight="1">
      <c r="A1" s="556" t="s">
        <v>742</v>
      </c>
      <c r="B1" s="11"/>
      <c r="C1" s="11"/>
      <c r="D1" s="11"/>
      <c r="E1" s="11"/>
      <c r="F1" s="11"/>
      <c r="G1" s="11"/>
      <c r="H1" s="11"/>
      <c r="I1" s="11"/>
      <c r="M1" s="200" t="s">
        <v>743</v>
      </c>
      <c r="N1" s="11"/>
      <c r="O1" s="11"/>
      <c r="P1" s="11"/>
      <c r="Q1" s="11"/>
      <c r="R1" s="11"/>
      <c r="S1" s="11"/>
      <c r="T1" s="11"/>
      <c r="U1" s="11"/>
      <c r="V1" s="11"/>
      <c r="W1" s="11"/>
      <c r="X1" s="11"/>
      <c r="Y1" s="11"/>
      <c r="Z1" s="11"/>
      <c r="AA1" s="11"/>
      <c r="AB1" s="11"/>
      <c r="AC1" s="11"/>
      <c r="AD1" s="11"/>
      <c r="AE1" s="11"/>
    </row>
    <row r="2" ht="27.75" customHeight="1">
      <c r="A2" s="228" t="s">
        <v>379</v>
      </c>
      <c r="B2" s="228" t="s">
        <v>744</v>
      </c>
      <c r="C2" s="228" t="s">
        <v>583</v>
      </c>
      <c r="D2" s="228" t="s">
        <v>584</v>
      </c>
      <c r="E2" s="228" t="s">
        <v>587</v>
      </c>
      <c r="F2" s="228" t="s">
        <v>745</v>
      </c>
      <c r="G2" s="228" t="s">
        <v>746</v>
      </c>
      <c r="H2" s="228" t="s">
        <v>747</v>
      </c>
      <c r="I2" s="228" t="s">
        <v>748</v>
      </c>
      <c r="M2" s="201" t="s">
        <v>379</v>
      </c>
      <c r="N2" s="201" t="s">
        <v>749</v>
      </c>
      <c r="O2" s="201" t="s">
        <v>750</v>
      </c>
      <c r="P2" s="201" t="s">
        <v>751</v>
      </c>
      <c r="Q2" s="201" t="s">
        <v>752</v>
      </c>
      <c r="R2" s="201" t="s">
        <v>753</v>
      </c>
      <c r="S2" s="201" t="s">
        <v>754</v>
      </c>
      <c r="T2" s="201" t="s">
        <v>755</v>
      </c>
      <c r="U2" s="201" t="s">
        <v>756</v>
      </c>
      <c r="V2" s="201" t="s">
        <v>757</v>
      </c>
      <c r="W2" s="201" t="s">
        <v>758</v>
      </c>
      <c r="X2" s="201" t="s">
        <v>759</v>
      </c>
      <c r="Y2" s="201" t="s">
        <v>760</v>
      </c>
      <c r="Z2" s="201" t="s">
        <v>761</v>
      </c>
      <c r="AA2" s="201" t="s">
        <v>762</v>
      </c>
      <c r="AB2" s="201" t="s">
        <v>763</v>
      </c>
      <c r="AC2" s="201" t="s">
        <v>764</v>
      </c>
      <c r="AD2" s="201" t="s">
        <v>765</v>
      </c>
      <c r="AE2" s="201" t="s">
        <v>766</v>
      </c>
    </row>
    <row r="3" ht="16.5" customHeight="1">
      <c r="A3" s="229" t="n">
        <v>45583</v>
      </c>
      <c r="B3" s="228" t="n">
        <v>444</v>
      </c>
      <c r="C3" s="228" t="n">
        <v>16</v>
      </c>
      <c r="D3" s="228" t="n">
        <v>350</v>
      </c>
      <c r="E3" s="230" t="n">
        <v>0.036</v>
      </c>
      <c r="F3" s="231" t="n">
        <v>0.79</v>
      </c>
      <c r="G3" s="228" t="n">
        <v>21.88</v>
      </c>
      <c r="H3" s="228" t="n">
        <v>110</v>
      </c>
      <c r="I3" s="232" t="n">
        <v>0.2477</v>
      </c>
      <c r="M3" s="202" t="n">
        <v>45559</v>
      </c>
      <c r="N3" s="203" t="n">
        <v>1123</v>
      </c>
      <c r="O3" s="203" t="n">
        <v>660</v>
      </c>
      <c r="P3" s="204" t="n">
        <v>0.5877</v>
      </c>
      <c r="Q3" s="203" t="n">
        <v>259</v>
      </c>
      <c r="R3" s="204" t="n">
        <v>0.2306</v>
      </c>
      <c r="S3" s="203" t="n">
        <v>201</v>
      </c>
      <c r="T3" s="204" t="n">
        <v>0.3045</v>
      </c>
      <c r="U3" s="204" t="n">
        <v>0.3205</v>
      </c>
      <c r="V3" s="203" t="n">
        <v>10380</v>
      </c>
      <c r="W3" s="203" t="n">
        <v>9.24</v>
      </c>
      <c r="X3" s="203" t="n">
        <v>40.08</v>
      </c>
      <c r="Y3" s="203" t="n">
        <v>6545</v>
      </c>
      <c r="Z3" s="203" t="n">
        <v>9.92</v>
      </c>
      <c r="AA3" s="203" t="n">
        <v>32.56</v>
      </c>
      <c r="AB3" s="204" t="n">
        <v>0.0729</v>
      </c>
      <c r="AC3" s="204" t="n">
        <v>-0.1875</v>
      </c>
      <c r="AD3" s="203"/>
      <c r="AE3" s="203"/>
    </row>
    <row r="4" ht="16.5" customHeight="1">
      <c r="A4" s="229" t="n">
        <v>45584</v>
      </c>
      <c r="B4" s="228" t="n">
        <v>496</v>
      </c>
      <c r="C4" s="228" t="n">
        <v>19</v>
      </c>
      <c r="D4" s="228" t="n">
        <v>560</v>
      </c>
      <c r="E4" s="230" t="n">
        <v>0.0383</v>
      </c>
      <c r="F4" s="231" t="n">
        <v>1.13</v>
      </c>
      <c r="G4" s="228" t="n">
        <v>29.47</v>
      </c>
      <c r="H4" s="228" t="n">
        <v>90</v>
      </c>
      <c r="I4" s="232" t="n">
        <v>0.1815</v>
      </c>
      <c r="M4" s="202" t="n">
        <v>45560</v>
      </c>
      <c r="N4" s="203" t="n">
        <v>1193</v>
      </c>
      <c r="O4" s="203" t="n">
        <v>471</v>
      </c>
      <c r="P4" s="204" t="n">
        <v>0.3948</v>
      </c>
      <c r="Q4" s="203" t="n">
        <v>294</v>
      </c>
      <c r="R4" s="204" t="n">
        <v>0.2464</v>
      </c>
      <c r="S4" s="203" t="n">
        <v>187</v>
      </c>
      <c r="T4" s="204" t="n">
        <v>0.397</v>
      </c>
      <c r="U4" s="204" t="n">
        <v>0.6111</v>
      </c>
      <c r="V4" s="203" t="n">
        <v>9988</v>
      </c>
      <c r="W4" s="203" t="n">
        <v>8.37</v>
      </c>
      <c r="X4" s="203" t="n">
        <v>33.97</v>
      </c>
      <c r="Y4" s="203" t="n">
        <v>5758</v>
      </c>
      <c r="Z4" s="203" t="n">
        <v>12.23</v>
      </c>
      <c r="AA4" s="203" t="n">
        <v>30.79</v>
      </c>
      <c r="AB4" s="204" t="n">
        <v>0.4602</v>
      </c>
      <c r="AC4" s="204" t="n">
        <v>-0.0936</v>
      </c>
      <c r="AD4" s="203"/>
      <c r="AE4" s="203"/>
    </row>
    <row r="5" ht="16.5" customHeight="1">
      <c r="A5" s="229" t="n">
        <v>45585</v>
      </c>
      <c r="B5" s="228" t="n">
        <v>451</v>
      </c>
      <c r="C5" s="228" t="n">
        <v>12</v>
      </c>
      <c r="D5" s="228" t="n">
        <v>270</v>
      </c>
      <c r="E5" s="230" t="n">
        <v>0.0266</v>
      </c>
      <c r="F5" s="231" t="n">
        <v>0.6</v>
      </c>
      <c r="G5" s="228" t="n">
        <v>22.5</v>
      </c>
      <c r="H5" s="228"/>
      <c r="I5" s="228"/>
      <c r="M5" s="202" t="n">
        <v>45561</v>
      </c>
      <c r="N5" s="203" t="n">
        <v>1229</v>
      </c>
      <c r="O5" s="203" t="n">
        <v>391</v>
      </c>
      <c r="P5" s="204" t="n">
        <v>0.3181</v>
      </c>
      <c r="Q5" s="203" t="n">
        <v>282</v>
      </c>
      <c r="R5" s="204" t="n">
        <v>0.2295</v>
      </c>
      <c r="S5" s="203" t="n">
        <v>172</v>
      </c>
      <c r="T5" s="204" t="n">
        <v>0.4399</v>
      </c>
      <c r="U5" s="204" t="n">
        <v>0.9171</v>
      </c>
      <c r="V5" s="203" t="n">
        <v>34468</v>
      </c>
      <c r="W5" s="203" t="n">
        <v>28.05</v>
      </c>
      <c r="X5" s="203" t="n">
        <v>122.23</v>
      </c>
      <c r="Y5" s="203" t="n">
        <v>28539</v>
      </c>
      <c r="Z5" s="203" t="n">
        <v>72.99</v>
      </c>
      <c r="AA5" s="203" t="n">
        <v>165.92</v>
      </c>
      <c r="AB5" s="204" t="n">
        <v>1.6025</v>
      </c>
      <c r="AC5" s="204" t="n">
        <v>0.3575</v>
      </c>
      <c r="AD5" s="203"/>
      <c r="AE5" s="203"/>
    </row>
    <row r="6" ht="41.25" customHeight="1">
      <c r="A6" s="557" t="s">
        <v>767</v>
      </c>
      <c r="B6" s="11"/>
      <c r="C6" s="11"/>
      <c r="D6" s="11"/>
      <c r="E6" s="11"/>
      <c r="F6" s="11"/>
      <c r="G6" s="11"/>
      <c r="H6" s="11"/>
      <c r="I6" s="11"/>
      <c r="M6" s="202" t="n">
        <v>45562</v>
      </c>
      <c r="N6" s="203" t="n">
        <v>1301</v>
      </c>
      <c r="O6" s="203" t="n">
        <v>361</v>
      </c>
      <c r="P6" s="204" t="n">
        <v>0.2775</v>
      </c>
      <c r="Q6" s="203" t="n">
        <v>327</v>
      </c>
      <c r="R6" s="204" t="n">
        <v>0.2513</v>
      </c>
      <c r="S6" s="203" t="n">
        <v>188</v>
      </c>
      <c r="T6" s="204" t="n">
        <v>0.5208</v>
      </c>
      <c r="U6" s="204" t="n">
        <v>1.072</v>
      </c>
      <c r="V6" s="203" t="n">
        <v>11597</v>
      </c>
      <c r="W6" s="203" t="n">
        <v>8.91</v>
      </c>
      <c r="X6" s="203" t="n">
        <v>35.46</v>
      </c>
      <c r="Y6" s="203" t="n">
        <v>5265</v>
      </c>
      <c r="Z6" s="203" t="n">
        <v>14.58</v>
      </c>
      <c r="AA6" s="203" t="n">
        <v>28.01</v>
      </c>
      <c r="AB6" s="204" t="n">
        <v>0.6361</v>
      </c>
      <c r="AC6" s="204" t="n">
        <v>-0.2103</v>
      </c>
      <c r="AD6" s="203"/>
      <c r="AE6" s="203"/>
    </row>
    <row r="7" ht="16.5" customHeight="1">
      <c r="A7" s="228" t="s">
        <v>379</v>
      </c>
      <c r="B7" s="228" t="s">
        <v>768</v>
      </c>
      <c r="C7" s="228" t="s">
        <v>583</v>
      </c>
      <c r="D7" s="228" t="s">
        <v>584</v>
      </c>
      <c r="E7" s="228" t="s">
        <v>587</v>
      </c>
      <c r="F7" s="228" t="s">
        <v>745</v>
      </c>
      <c r="G7" s="228" t="s">
        <v>746</v>
      </c>
      <c r="H7" s="228" t="s">
        <v>747</v>
      </c>
      <c r="I7" s="228" t="s">
        <v>748</v>
      </c>
      <c r="M7" s="202" t="n">
        <v>45563</v>
      </c>
      <c r="N7" s="203" t="n">
        <v>1386</v>
      </c>
      <c r="O7" s="203" t="n">
        <v>416</v>
      </c>
      <c r="P7" s="204" t="n">
        <v>0.3001</v>
      </c>
      <c r="Q7" s="203" t="n">
        <v>394</v>
      </c>
      <c r="R7" s="204" t="n">
        <v>0.2843</v>
      </c>
      <c r="S7" s="203" t="n">
        <v>257</v>
      </c>
      <c r="T7" s="204" t="n">
        <v>0.6178</v>
      </c>
      <c r="U7" s="204" t="n">
        <v>1.1732</v>
      </c>
      <c r="V7" s="203" t="n">
        <v>13211</v>
      </c>
      <c r="W7" s="203" t="n">
        <v>9.53</v>
      </c>
      <c r="X7" s="203" t="n">
        <v>33.53</v>
      </c>
      <c r="Y7" s="203" t="n">
        <v>7653</v>
      </c>
      <c r="Z7" s="203" t="n">
        <v>18.4</v>
      </c>
      <c r="AA7" s="203" t="n">
        <v>29.78</v>
      </c>
      <c r="AB7" s="204" t="n">
        <v>0.93</v>
      </c>
      <c r="AC7" s="204" t="n">
        <v>-0.1119</v>
      </c>
      <c r="AD7" s="203"/>
      <c r="AE7" s="203"/>
    </row>
    <row r="8" ht="16.5" customHeight="1">
      <c r="A8" s="229" t="n">
        <v>45583</v>
      </c>
      <c r="B8" s="228" t="n">
        <v>15255</v>
      </c>
      <c r="C8" s="228" t="n">
        <v>357</v>
      </c>
      <c r="D8" s="228" t="n">
        <v>8721</v>
      </c>
      <c r="E8" s="232" t="n">
        <v>0.0234</v>
      </c>
      <c r="F8" s="228" t="n">
        <v>0.57</v>
      </c>
      <c r="G8" s="228" t="n">
        <v>24.43</v>
      </c>
      <c r="H8" s="228" t="n">
        <v>9788</v>
      </c>
      <c r="I8" s="230" t="n">
        <v>0.6416</v>
      </c>
      <c r="M8" s="202" t="n">
        <v>45564</v>
      </c>
      <c r="N8" s="203" t="n">
        <v>1515</v>
      </c>
      <c r="O8" s="203" t="n">
        <v>423</v>
      </c>
      <c r="P8" s="204" t="n">
        <v>0.2792</v>
      </c>
      <c r="Q8" s="203" t="n">
        <v>380</v>
      </c>
      <c r="R8" s="204" t="n">
        <v>0.2508</v>
      </c>
      <c r="S8" s="203" t="n">
        <v>260</v>
      </c>
      <c r="T8" s="204" t="n">
        <v>0.6147</v>
      </c>
      <c r="U8" s="204" t="n">
        <v>1.4505</v>
      </c>
      <c r="V8" s="203" t="n">
        <v>11415</v>
      </c>
      <c r="W8" s="203" t="n">
        <v>7.53</v>
      </c>
      <c r="X8" s="203" t="n">
        <v>30.04</v>
      </c>
      <c r="Y8" s="203" t="n">
        <v>6455</v>
      </c>
      <c r="Z8" s="203" t="n">
        <v>15.26</v>
      </c>
      <c r="AA8" s="203" t="n">
        <v>24.83</v>
      </c>
      <c r="AB8" s="204" t="n">
        <v>1.0253</v>
      </c>
      <c r="AC8" s="204" t="n">
        <v>-0.1735</v>
      </c>
      <c r="AD8" s="203"/>
      <c r="AE8" s="203"/>
    </row>
    <row r="9" ht="16.5" customHeight="1">
      <c r="A9" s="229" t="n">
        <v>45584</v>
      </c>
      <c r="B9" s="228" t="n">
        <v>14846</v>
      </c>
      <c r="C9" s="228" t="n">
        <v>404</v>
      </c>
      <c r="D9" s="228" t="n">
        <v>10000</v>
      </c>
      <c r="E9" s="232" t="n">
        <v>0.0272</v>
      </c>
      <c r="F9" s="228" t="n">
        <v>0.67</v>
      </c>
      <c r="G9" s="228" t="n">
        <v>24.75</v>
      </c>
      <c r="H9" s="228" t="n">
        <v>9598</v>
      </c>
      <c r="I9" s="230" t="n">
        <v>0.6465</v>
      </c>
      <c r="M9" s="202" t="n">
        <v>45565</v>
      </c>
      <c r="N9" s="203" t="n">
        <v>1654</v>
      </c>
      <c r="O9" s="203" t="n">
        <v>427</v>
      </c>
      <c r="P9" s="204" t="n">
        <v>0.2582</v>
      </c>
      <c r="Q9" s="203" t="n">
        <v>439</v>
      </c>
      <c r="R9" s="204" t="n">
        <v>0.2654</v>
      </c>
      <c r="S9" s="203" t="n">
        <v>278</v>
      </c>
      <c r="T9" s="204" t="n">
        <v>0.6511</v>
      </c>
      <c r="U9" s="204" t="n">
        <v>1.4529</v>
      </c>
      <c r="V9" s="203" t="n">
        <v>12273</v>
      </c>
      <c r="W9" s="203" t="n">
        <v>7.42</v>
      </c>
      <c r="X9" s="203" t="n">
        <v>27.96</v>
      </c>
      <c r="Y9" s="203" t="n">
        <v>7392</v>
      </c>
      <c r="Z9" s="203" t="n">
        <v>17.31</v>
      </c>
      <c r="AA9" s="203" t="n">
        <v>26.59</v>
      </c>
      <c r="AB9" s="204" t="n">
        <v>1.333</v>
      </c>
      <c r="AC9" s="204" t="n">
        <v>-0.0489</v>
      </c>
      <c r="AD9" s="203"/>
      <c r="AE9" s="203"/>
    </row>
    <row r="10" ht="16.5" customHeight="1">
      <c r="A10" s="229" t="n">
        <v>45585</v>
      </c>
      <c r="B10" s="228" t="n">
        <v>15088</v>
      </c>
      <c r="C10" s="228" t="n">
        <v>284</v>
      </c>
      <c r="D10" s="228" t="n">
        <v>7556</v>
      </c>
      <c r="E10" s="232" t="n">
        <v>0.0188</v>
      </c>
      <c r="F10" s="228" t="n">
        <v>0.5</v>
      </c>
      <c r="G10" s="228" t="n">
        <v>26.61</v>
      </c>
      <c r="H10" s="228"/>
      <c r="I10" s="228"/>
      <c r="M10" s="202" t="n">
        <v>45566</v>
      </c>
      <c r="N10" s="203" t="n">
        <v>1796</v>
      </c>
      <c r="O10" s="203" t="n">
        <v>461</v>
      </c>
      <c r="P10" s="204" t="n">
        <v>0.2567</v>
      </c>
      <c r="Q10" s="203" t="n">
        <v>467</v>
      </c>
      <c r="R10" s="204" t="n">
        <v>0.26</v>
      </c>
      <c r="S10" s="203" t="n">
        <v>281</v>
      </c>
      <c r="T10" s="204" t="n">
        <v>0.6095</v>
      </c>
      <c r="U10" s="204" t="n">
        <v>1.3442</v>
      </c>
      <c r="V10" s="203" t="n">
        <v>14675</v>
      </c>
      <c r="W10" s="203" t="n">
        <v>8.17</v>
      </c>
      <c r="X10" s="203" t="n">
        <v>31.42</v>
      </c>
      <c r="Y10" s="203" t="n">
        <v>7668</v>
      </c>
      <c r="Z10" s="203" t="n">
        <v>16.63</v>
      </c>
      <c r="AA10" s="203" t="n">
        <v>27.29</v>
      </c>
      <c r="AB10" s="204" t="n">
        <v>1.0357</v>
      </c>
      <c r="AC10" s="204" t="n">
        <v>-0.1316</v>
      </c>
      <c r="AD10" s="203"/>
      <c r="AE10" s="203"/>
    </row>
    <row r="11" ht="16.5" customHeight="1">
      <c r="M11" s="202" t="n">
        <v>45567</v>
      </c>
      <c r="N11" s="203" t="n">
        <v>1916</v>
      </c>
      <c r="O11" s="203" t="n">
        <v>492</v>
      </c>
      <c r="P11" s="204" t="n">
        <v>0.2568</v>
      </c>
      <c r="Q11" s="203" t="n">
        <v>517</v>
      </c>
      <c r="R11" s="204" t="n">
        <v>0.2698</v>
      </c>
      <c r="S11" s="203" t="n">
        <v>315</v>
      </c>
      <c r="T11" s="204" t="n">
        <v>0.6402</v>
      </c>
      <c r="U11" s="204" t="n">
        <v>1.3727</v>
      </c>
      <c r="V11" s="203" t="n">
        <v>16875</v>
      </c>
      <c r="W11" s="203" t="n">
        <v>8.81</v>
      </c>
      <c r="X11" s="203" t="n">
        <v>32.64</v>
      </c>
      <c r="Y11" s="203" t="n">
        <v>9110</v>
      </c>
      <c r="Z11" s="203" t="n">
        <v>18.52</v>
      </c>
      <c r="AA11" s="203" t="n">
        <v>28.92</v>
      </c>
      <c r="AB11" s="204" t="n">
        <v>1.1023</v>
      </c>
      <c r="AC11" s="204" t="n">
        <v>-0.114</v>
      </c>
      <c r="AD11" s="203" t="n">
        <v>3</v>
      </c>
      <c r="AE11" s="204" t="n">
        <v>0.007</v>
      </c>
    </row>
    <row r="12" ht="16.5" customHeight="1">
      <c r="M12" s="202" t="n">
        <v>45568</v>
      </c>
      <c r="N12" s="203" t="n">
        <v>1980</v>
      </c>
      <c r="O12" s="203" t="n">
        <v>482</v>
      </c>
      <c r="P12" s="204" t="n">
        <v>0.2434</v>
      </c>
      <c r="Q12" s="203" t="n">
        <v>536</v>
      </c>
      <c r="R12" s="204" t="n">
        <v>0.2707</v>
      </c>
      <c r="S12" s="203" t="n">
        <v>309</v>
      </c>
      <c r="T12" s="204" t="n">
        <v>0.6411</v>
      </c>
      <c r="U12" s="204" t="n">
        <v>1.3682</v>
      </c>
      <c r="V12" s="203" t="n">
        <v>15021</v>
      </c>
      <c r="W12" s="203" t="n">
        <v>7.59</v>
      </c>
      <c r="X12" s="203" t="n">
        <v>28.02</v>
      </c>
      <c r="Y12" s="203" t="n">
        <v>8140</v>
      </c>
      <c r="Z12" s="203" t="n">
        <v>16.89</v>
      </c>
      <c r="AA12" s="203" t="n">
        <v>26.34</v>
      </c>
      <c r="AB12" s="204" t="n">
        <v>1.2261</v>
      </c>
      <c r="AC12" s="204" t="n">
        <v>-0.06</v>
      </c>
      <c r="AD12" s="203"/>
      <c r="AE12" s="203"/>
    </row>
    <row r="13" ht="16.5" customHeight="1">
      <c r="M13" s="202" t="n">
        <v>45569</v>
      </c>
      <c r="N13" s="203" t="n">
        <v>2053</v>
      </c>
      <c r="O13" s="203" t="n">
        <v>479</v>
      </c>
      <c r="P13" s="204" t="n">
        <v>0.2333</v>
      </c>
      <c r="Q13" s="203" t="n">
        <v>634</v>
      </c>
      <c r="R13" s="204" t="n">
        <v>0.3088</v>
      </c>
      <c r="S13" s="203" t="n">
        <v>328</v>
      </c>
      <c r="T13" s="204" t="n">
        <v>0.6848</v>
      </c>
      <c r="U13" s="204" t="n">
        <v>1.2174</v>
      </c>
      <c r="V13" s="203" t="n">
        <v>19649</v>
      </c>
      <c r="W13" s="203" t="n">
        <v>9.57</v>
      </c>
      <c r="X13" s="203" t="n">
        <v>30.99</v>
      </c>
      <c r="Y13" s="203" t="n">
        <v>8877</v>
      </c>
      <c r="Z13" s="203" t="n">
        <v>18.53</v>
      </c>
      <c r="AA13" s="203" t="n">
        <v>27.06</v>
      </c>
      <c r="AB13" s="204" t="n">
        <v>0.9363</v>
      </c>
      <c r="AC13" s="204" t="n">
        <v>-0.1267</v>
      </c>
      <c r="AD13" s="203" t="n">
        <v>1</v>
      </c>
      <c r="AE13" s="204" t="n">
        <v>0.002</v>
      </c>
    </row>
    <row r="14" ht="16.5" customHeight="1">
      <c r="M14" s="202" t="n">
        <v>45570</v>
      </c>
      <c r="N14" s="203" t="n">
        <v>2075</v>
      </c>
      <c r="O14" s="203" t="n">
        <v>472</v>
      </c>
      <c r="P14" s="204" t="n">
        <v>0.2275</v>
      </c>
      <c r="Q14" s="203" t="n">
        <v>591</v>
      </c>
      <c r="R14" s="204" t="n">
        <v>0.2848</v>
      </c>
      <c r="S14" s="203" t="n">
        <v>299</v>
      </c>
      <c r="T14" s="204" t="n">
        <v>0.6335</v>
      </c>
      <c r="U14" s="204" t="n">
        <v>1.2241</v>
      </c>
      <c r="V14" s="203" t="n">
        <v>18697</v>
      </c>
      <c r="W14" s="203" t="n">
        <v>9.01</v>
      </c>
      <c r="X14" s="203" t="n">
        <v>31.64</v>
      </c>
      <c r="Y14" s="203" t="n">
        <v>8780</v>
      </c>
      <c r="Z14" s="203" t="n">
        <v>18.6</v>
      </c>
      <c r="AA14" s="203" t="n">
        <v>29.36</v>
      </c>
      <c r="AB14" s="204" t="n">
        <v>1.0644</v>
      </c>
      <c r="AC14" s="204" t="n">
        <v>-0.0718</v>
      </c>
      <c r="AD14" s="203" t="n">
        <v>1</v>
      </c>
      <c r="AE14" s="204" t="n">
        <v>0.0021</v>
      </c>
    </row>
    <row r="15" ht="16.5" customHeight="1">
      <c r="M15" s="202" t="n">
        <v>45571</v>
      </c>
      <c r="N15" s="203" t="n">
        <v>1983</v>
      </c>
      <c r="O15" s="203" t="n">
        <v>352</v>
      </c>
      <c r="P15" s="204" t="n">
        <v>0.1775</v>
      </c>
      <c r="Q15" s="203" t="n">
        <v>449</v>
      </c>
      <c r="R15" s="204" t="n">
        <v>0.2264</v>
      </c>
      <c r="S15" s="203" t="n">
        <v>223</v>
      </c>
      <c r="T15" s="204" t="n">
        <v>0.6335</v>
      </c>
      <c r="U15" s="204" t="n">
        <v>1.7979</v>
      </c>
      <c r="V15" s="203" t="n">
        <v>14322</v>
      </c>
      <c r="W15" s="203" t="n">
        <v>7.22</v>
      </c>
      <c r="X15" s="203" t="n">
        <v>31.9</v>
      </c>
      <c r="Y15" s="203" t="n">
        <v>6903</v>
      </c>
      <c r="Z15" s="203" t="n">
        <v>19.61</v>
      </c>
      <c r="AA15" s="203" t="n">
        <v>30.96</v>
      </c>
      <c r="AB15" s="204" t="n">
        <v>1.7153</v>
      </c>
      <c r="AC15" s="204" t="n">
        <v>-0.0295</v>
      </c>
      <c r="AD15" s="203"/>
      <c r="AE15" s="203"/>
    </row>
    <row r="16" ht="16.5" customHeight="1">
      <c r="M16" s="202" t="n">
        <v>45572</v>
      </c>
      <c r="N16" s="203" t="n">
        <v>2147</v>
      </c>
      <c r="O16" s="203" t="n">
        <v>391</v>
      </c>
      <c r="P16" s="204" t="n">
        <v>0.1821</v>
      </c>
      <c r="Q16" s="203" t="n">
        <v>473</v>
      </c>
      <c r="R16" s="204" t="n">
        <v>0.2203</v>
      </c>
      <c r="S16" s="203" t="n">
        <v>242</v>
      </c>
      <c r="T16" s="204" t="n">
        <v>0.6189</v>
      </c>
      <c r="U16" s="204" t="n">
        <v>1.8094</v>
      </c>
      <c r="V16" s="203" t="n">
        <v>22182</v>
      </c>
      <c r="W16" s="203" t="n">
        <v>10.33</v>
      </c>
      <c r="X16" s="203" t="n">
        <v>46.9</v>
      </c>
      <c r="Y16" s="203" t="n">
        <v>6825</v>
      </c>
      <c r="Z16" s="203" t="n">
        <v>17.46</v>
      </c>
      <c r="AA16" s="203" t="n">
        <v>28.2</v>
      </c>
      <c r="AB16" s="204" t="n">
        <v>0.6895</v>
      </c>
      <c r="AC16" s="204" t="n">
        <v>-0.3986</v>
      </c>
      <c r="AD16" s="203"/>
      <c r="AE16" s="203"/>
    </row>
    <row r="17" ht="16.5" customHeight="1">
      <c r="M17" s="202" t="n">
        <v>45573</v>
      </c>
      <c r="N17" s="203" t="n">
        <v>2262</v>
      </c>
      <c r="O17" s="203" t="n">
        <v>459</v>
      </c>
      <c r="P17" s="204" t="n">
        <v>0.2029</v>
      </c>
      <c r="Q17" s="203" t="n">
        <v>573</v>
      </c>
      <c r="R17" s="204" t="n">
        <v>0.2533</v>
      </c>
      <c r="S17" s="203" t="n">
        <v>326</v>
      </c>
      <c r="T17" s="204" t="n">
        <v>0.7102</v>
      </c>
      <c r="U17" s="204" t="n">
        <v>1.8038</v>
      </c>
      <c r="V17" s="203" t="n">
        <v>18319</v>
      </c>
      <c r="W17" s="203" t="n">
        <v>8.1</v>
      </c>
      <c r="X17" s="203" t="n">
        <v>31.97</v>
      </c>
      <c r="Y17" s="203" t="n">
        <v>9387</v>
      </c>
      <c r="Z17" s="203" t="n">
        <v>20.45</v>
      </c>
      <c r="AA17" s="203" t="n">
        <v>28.79</v>
      </c>
      <c r="AB17" s="204" t="n">
        <v>1.5253</v>
      </c>
      <c r="AC17" s="204" t="n">
        <v>-0.0993</v>
      </c>
      <c r="AD17" s="203" t="n">
        <v>2</v>
      </c>
      <c r="AE17" s="204" t="n">
        <v>0.0057</v>
      </c>
    </row>
    <row r="18" ht="16.5" customHeight="1">
      <c r="M18" s="202" t="n">
        <v>45574</v>
      </c>
      <c r="N18" s="203" t="n">
        <v>2256</v>
      </c>
      <c r="O18" s="203" t="n">
        <v>376</v>
      </c>
      <c r="P18" s="204" t="n">
        <v>0.1667</v>
      </c>
      <c r="Q18" s="203" t="n">
        <v>473</v>
      </c>
      <c r="R18" s="204" t="n">
        <v>0.2097</v>
      </c>
      <c r="S18" s="203" t="n">
        <v>240</v>
      </c>
      <c r="T18" s="204" t="n">
        <v>0.6383</v>
      </c>
      <c r="U18" s="204" t="n">
        <v>2.0444</v>
      </c>
      <c r="V18" s="203" t="n">
        <v>15319</v>
      </c>
      <c r="W18" s="203" t="n">
        <v>6.79</v>
      </c>
      <c r="X18" s="203" t="n">
        <v>32.39</v>
      </c>
      <c r="Y18" s="203" t="n">
        <v>7170</v>
      </c>
      <c r="Z18" s="203" t="n">
        <v>19.07</v>
      </c>
      <c r="AA18" s="203" t="n">
        <v>29.88</v>
      </c>
      <c r="AB18" s="204" t="n">
        <v>1.8083</v>
      </c>
      <c r="AC18" s="204" t="n">
        <v>-0.0776</v>
      </c>
      <c r="AD18" s="203"/>
      <c r="AE18" s="203"/>
    </row>
    <row r="19" ht="16.5" customHeight="1">
      <c r="M19" s="202" t="n">
        <v>45575</v>
      </c>
      <c r="N19" s="203" t="n">
        <v>2193</v>
      </c>
      <c r="O19" s="203" t="n">
        <v>351</v>
      </c>
      <c r="P19" s="204" t="n">
        <v>0.1601</v>
      </c>
      <c r="Q19" s="203" t="n">
        <v>445</v>
      </c>
      <c r="R19" s="204" t="n">
        <v>0.2029</v>
      </c>
      <c r="S19" s="203" t="n">
        <v>232</v>
      </c>
      <c r="T19" s="204" t="n">
        <v>0.661</v>
      </c>
      <c r="U19" s="204" t="n">
        <v>2.2573</v>
      </c>
      <c r="V19" s="203" t="n">
        <v>15455</v>
      </c>
      <c r="W19" s="203" t="n">
        <v>7.05</v>
      </c>
      <c r="X19" s="203" t="n">
        <v>34.73</v>
      </c>
      <c r="Y19" s="203" t="n">
        <v>6460</v>
      </c>
      <c r="Z19" s="203" t="n">
        <v>18.4</v>
      </c>
      <c r="AA19" s="203" t="n">
        <v>27.84</v>
      </c>
      <c r="AB19" s="204" t="n">
        <v>1.6115</v>
      </c>
      <c r="AC19" s="204" t="n">
        <v>-0.1983</v>
      </c>
      <c r="AD19" s="203"/>
      <c r="AE19" s="203"/>
    </row>
    <row r="20" ht="16.5" customHeight="1">
      <c r="M20" s="202" t="n">
        <v>45576</v>
      </c>
      <c r="N20" s="203" t="n">
        <v>2090</v>
      </c>
      <c r="O20" s="203" t="n">
        <v>246</v>
      </c>
      <c r="P20" s="204" t="n">
        <v>0.1177</v>
      </c>
      <c r="Q20" s="203" t="n">
        <v>360</v>
      </c>
      <c r="R20" s="204" t="n">
        <v>0.1722</v>
      </c>
      <c r="S20" s="203" t="n">
        <v>144</v>
      </c>
      <c r="T20" s="204" t="n">
        <v>0.5854</v>
      </c>
      <c r="U20" s="204" t="n">
        <v>2.3984</v>
      </c>
      <c r="V20" s="203" t="n">
        <v>14875</v>
      </c>
      <c r="W20" s="203" t="n">
        <v>7.12</v>
      </c>
      <c r="X20" s="203" t="n">
        <v>41.32</v>
      </c>
      <c r="Y20" s="203" t="n">
        <v>4300</v>
      </c>
      <c r="Z20" s="203" t="n">
        <v>17.48</v>
      </c>
      <c r="AA20" s="203" t="n">
        <v>29.86</v>
      </c>
      <c r="AB20" s="204" t="n">
        <v>1.456</v>
      </c>
      <c r="AC20" s="204" t="n">
        <v>-0.2773</v>
      </c>
      <c r="AD20" s="203" t="n">
        <v>1</v>
      </c>
      <c r="AE20" s="204" t="n">
        <v>0.0027</v>
      </c>
    </row>
    <row r="21" ht="16.5" customHeight="1">
      <c r="M21" s="202" t="n">
        <v>45577</v>
      </c>
      <c r="N21" s="203" t="n">
        <v>1949</v>
      </c>
      <c r="O21" s="203" t="n">
        <v>230</v>
      </c>
      <c r="P21" s="204" t="n">
        <v>0.118</v>
      </c>
      <c r="Q21" s="203" t="n">
        <v>308</v>
      </c>
      <c r="R21" s="204" t="n">
        <v>0.158</v>
      </c>
      <c r="S21" s="203" t="n">
        <v>137</v>
      </c>
      <c r="T21" s="204" t="n">
        <v>0.5957</v>
      </c>
      <c r="U21" s="204" t="n">
        <v>2.7692</v>
      </c>
      <c r="V21" s="203" t="n">
        <v>10986</v>
      </c>
      <c r="W21" s="203" t="n">
        <v>5.64</v>
      </c>
      <c r="X21" s="203" t="n">
        <v>35.67</v>
      </c>
      <c r="Y21" s="203" t="n">
        <v>3869</v>
      </c>
      <c r="Z21" s="203" t="n">
        <v>16.82</v>
      </c>
      <c r="AA21" s="203" t="n">
        <v>28.24</v>
      </c>
      <c r="AB21" s="204" t="n">
        <v>1.9843</v>
      </c>
      <c r="AC21" s="204" t="n">
        <v>-0.2082</v>
      </c>
      <c r="AD21" s="203"/>
      <c r="AE21" s="203"/>
    </row>
    <row r="22" ht="16.5" customHeight="1">
      <c r="M22" s="202" t="n">
        <v>45578</v>
      </c>
      <c r="N22" s="203" t="n">
        <v>1980</v>
      </c>
      <c r="O22" s="203" t="n">
        <v>233</v>
      </c>
      <c r="P22" s="204" t="n">
        <v>0.1177</v>
      </c>
      <c r="Q22" s="203" t="n">
        <v>348</v>
      </c>
      <c r="R22" s="204" t="n">
        <v>0.1758</v>
      </c>
      <c r="S22" s="203" t="n">
        <v>155</v>
      </c>
      <c r="T22" s="204" t="n">
        <v>0.6652</v>
      </c>
      <c r="U22" s="204" t="n">
        <v>2.785</v>
      </c>
      <c r="V22" s="203" t="n">
        <v>11224</v>
      </c>
      <c r="W22" s="203" t="n">
        <v>5.67</v>
      </c>
      <c r="X22" s="203" t="n">
        <v>32.25</v>
      </c>
      <c r="Y22" s="203" t="n">
        <v>4160</v>
      </c>
      <c r="Z22" s="203" t="n">
        <v>17.85</v>
      </c>
      <c r="AA22" s="203" t="n">
        <v>26.84</v>
      </c>
      <c r="AB22" s="204" t="n">
        <v>2.1496</v>
      </c>
      <c r="AC22" s="204" t="n">
        <v>-0.1679</v>
      </c>
      <c r="AD22" s="203" t="n">
        <v>1</v>
      </c>
      <c r="AE22" s="204" t="n">
        <v>0.0041</v>
      </c>
    </row>
    <row r="23" ht="16.5" customHeight="1">
      <c r="M23" s="202" t="n">
        <v>45579</v>
      </c>
      <c r="N23" s="203" t="n">
        <v>2026</v>
      </c>
      <c r="O23" s="203" t="n">
        <v>216</v>
      </c>
      <c r="P23" s="204" t="n">
        <v>0.1066</v>
      </c>
      <c r="Q23" s="203" t="n">
        <v>277</v>
      </c>
      <c r="R23" s="204" t="n">
        <v>0.1367</v>
      </c>
      <c r="S23" s="203" t="n">
        <v>103</v>
      </c>
      <c r="T23" s="204" t="n">
        <v>0.4769</v>
      </c>
      <c r="U23" s="204" t="n">
        <v>2.4877</v>
      </c>
      <c r="V23" s="203" t="n">
        <v>10970</v>
      </c>
      <c r="W23" s="203" t="n">
        <v>5.41</v>
      </c>
      <c r="X23" s="203" t="n">
        <v>39.6</v>
      </c>
      <c r="Y23" s="203" t="n">
        <v>2730</v>
      </c>
      <c r="Z23" s="203" t="n">
        <v>12.64</v>
      </c>
      <c r="AA23" s="203" t="n">
        <v>26.5</v>
      </c>
      <c r="AB23" s="204" t="n">
        <v>1.3342</v>
      </c>
      <c r="AC23" s="204" t="n">
        <v>-0.3307</v>
      </c>
      <c r="AD23" s="203"/>
      <c r="AE23" s="203"/>
    </row>
    <row r="24" ht="16.5" customHeight="1">
      <c r="M24" s="202" t="n">
        <v>45580</v>
      </c>
      <c r="N24" s="203" t="n">
        <v>2035</v>
      </c>
      <c r="O24" s="203" t="n">
        <v>236</v>
      </c>
      <c r="P24" s="204" t="n">
        <v>0.116</v>
      </c>
      <c r="Q24" s="203" t="n">
        <v>328</v>
      </c>
      <c r="R24" s="204" t="n">
        <v>0.1612</v>
      </c>
      <c r="S24" s="203" t="n">
        <v>147</v>
      </c>
      <c r="T24" s="204" t="n">
        <v>0.6229</v>
      </c>
      <c r="U24" s="204" t="n">
        <v>2.8645</v>
      </c>
      <c r="V24" s="203" t="n">
        <v>16033</v>
      </c>
      <c r="W24" s="203" t="n">
        <v>7.88</v>
      </c>
      <c r="X24" s="203" t="n">
        <v>48.88</v>
      </c>
      <c r="Y24" s="203" t="n">
        <v>4182</v>
      </c>
      <c r="Z24" s="203" t="n">
        <v>17.72</v>
      </c>
      <c r="AA24" s="203" t="n">
        <v>28.45</v>
      </c>
      <c r="AB24" s="204" t="n">
        <v>1.2492</v>
      </c>
      <c r="AC24" s="204" t="n">
        <v>-0.418</v>
      </c>
      <c r="AD24" s="203"/>
      <c r="AE24" s="203"/>
    </row>
    <row r="25" ht="16.5" customHeight="1">
      <c r="M25" s="202" t="n">
        <v>45581</v>
      </c>
      <c r="N25" s="203" t="n">
        <v>2118</v>
      </c>
      <c r="O25" s="203" t="n">
        <v>313</v>
      </c>
      <c r="P25" s="204" t="n">
        <v>0.1478</v>
      </c>
      <c r="Q25" s="203" t="n">
        <v>383</v>
      </c>
      <c r="R25" s="204" t="n">
        <v>0.1808</v>
      </c>
      <c r="S25" s="203" t="n">
        <v>212</v>
      </c>
      <c r="T25" s="204" t="n">
        <v>0.6773</v>
      </c>
      <c r="U25" s="204" t="n">
        <v>2.7456</v>
      </c>
      <c r="V25" s="203" t="n">
        <v>14754</v>
      </c>
      <c r="W25" s="203" t="n">
        <v>6.97</v>
      </c>
      <c r="X25" s="203" t="n">
        <v>38.52</v>
      </c>
      <c r="Y25" s="203" t="n">
        <v>5772</v>
      </c>
      <c r="Z25" s="203" t="n">
        <v>18.44</v>
      </c>
      <c r="AA25" s="203" t="n">
        <v>27.23</v>
      </c>
      <c r="AB25" s="204" t="n">
        <v>1.6473</v>
      </c>
      <c r="AC25" s="204" t="n">
        <v>-0.2932</v>
      </c>
      <c r="AD25" s="203" t="n">
        <v>7</v>
      </c>
      <c r="AE25" s="204" t="n">
        <v>0.0324</v>
      </c>
    </row>
    <row r="26" ht="16.5" customHeight="1">
      <c r="M26" s="202" t="n">
        <v>45582</v>
      </c>
      <c r="N26" s="203" t="n">
        <v>2016</v>
      </c>
      <c r="O26" s="203" t="n">
        <v>259</v>
      </c>
      <c r="P26" s="204" t="n">
        <v>0.1285</v>
      </c>
      <c r="Q26" s="203" t="n">
        <v>333</v>
      </c>
      <c r="R26" s="204" t="n">
        <v>0.1652</v>
      </c>
      <c r="S26" s="203" t="n">
        <v>175</v>
      </c>
      <c r="T26" s="204" t="n">
        <v>0.6757</v>
      </c>
      <c r="U26" s="204" t="n">
        <v>3.0906</v>
      </c>
      <c r="V26" s="203" t="n">
        <v>11143</v>
      </c>
      <c r="W26" s="203" t="n">
        <v>5.53</v>
      </c>
      <c r="X26" s="203" t="n">
        <v>33.46</v>
      </c>
      <c r="Y26" s="203" t="n">
        <v>5250</v>
      </c>
      <c r="Z26" s="203" t="n">
        <v>20.27</v>
      </c>
      <c r="AA26" s="203" t="n">
        <v>30</v>
      </c>
      <c r="AB26" s="204" t="n">
        <v>2.6673</v>
      </c>
      <c r="AC26" s="204" t="n">
        <v>-0.1035</v>
      </c>
      <c r="AD26" s="203" t="n">
        <v>1</v>
      </c>
      <c r="AE26" s="204" t="n">
        <v>0.0042</v>
      </c>
    </row>
    <row r="27" ht="16.5" customHeight="1">
      <c r="M27" s="202" t="n">
        <v>45583</v>
      </c>
      <c r="N27" s="203" t="n">
        <v>7301</v>
      </c>
      <c r="O27" s="203" t="n">
        <v>5861</v>
      </c>
      <c r="P27" s="204" t="n">
        <v>0.8028</v>
      </c>
      <c r="Q27" s="203" t="n">
        <v>1735</v>
      </c>
      <c r="R27" s="204" t="n">
        <v>0.2376</v>
      </c>
      <c r="S27" s="203" t="n">
        <v>1410</v>
      </c>
      <c r="T27" s="204" t="n">
        <v>0.2406</v>
      </c>
      <c r="U27" s="204" t="n">
        <v>0.0123</v>
      </c>
      <c r="V27" s="203" t="n">
        <v>65678</v>
      </c>
      <c r="W27" s="203" t="n">
        <v>9</v>
      </c>
      <c r="X27" s="203" t="n">
        <v>37.85</v>
      </c>
      <c r="Y27" s="203" t="n">
        <v>52822</v>
      </c>
      <c r="Z27" s="203" t="n">
        <v>9.01</v>
      </c>
      <c r="AA27" s="203" t="n">
        <v>37.46</v>
      </c>
      <c r="AB27" s="204" t="n">
        <v>0.0019</v>
      </c>
      <c r="AC27" s="204" t="n">
        <v>-0.0104</v>
      </c>
      <c r="AD27" s="203" t="n">
        <v>1</v>
      </c>
      <c r="AE27" s="204" t="n">
        <v>0.0032</v>
      </c>
    </row>
    <row r="28" ht="16.5" customHeight="1">
      <c r="M28" s="202" t="n">
        <v>45584</v>
      </c>
      <c r="N28" s="203" t="n">
        <v>9325</v>
      </c>
      <c r="O28" s="203" t="n">
        <v>4579</v>
      </c>
      <c r="P28" s="204" t="n">
        <v>0.491</v>
      </c>
      <c r="Q28" s="203" t="n">
        <v>2081</v>
      </c>
      <c r="R28" s="204" t="n">
        <v>0.2232</v>
      </c>
      <c r="S28" s="203" t="n">
        <v>1418</v>
      </c>
      <c r="T28" s="204" t="n">
        <v>0.3097</v>
      </c>
      <c r="U28" s="204" t="n">
        <v>0.3877</v>
      </c>
      <c r="V28" s="203" t="n">
        <v>71782</v>
      </c>
      <c r="W28" s="203" t="n">
        <v>7.7</v>
      </c>
      <c r="X28" s="203" t="n">
        <v>34.49</v>
      </c>
      <c r="Y28" s="203" t="n">
        <v>44931</v>
      </c>
      <c r="Z28" s="203" t="n">
        <v>9.81</v>
      </c>
      <c r="AA28" s="203" t="n">
        <v>31.69</v>
      </c>
      <c r="AB28" s="204" t="n">
        <v>0.2747</v>
      </c>
      <c r="AC28" s="204" t="n">
        <v>-0.0814</v>
      </c>
      <c r="AD28" s="203" t="n">
        <v>2</v>
      </c>
      <c r="AE28" s="204" t="n">
        <v>0.0077</v>
      </c>
    </row>
    <row r="29" ht="16.5" customHeight="1">
      <c r="M29" s="202" t="n">
        <v>45585</v>
      </c>
      <c r="N29" s="203" t="n">
        <v>9824</v>
      </c>
      <c r="O29" s="203" t="n">
        <v>3252</v>
      </c>
      <c r="P29" s="204" t="n">
        <v>0.331</v>
      </c>
      <c r="Q29" s="203" t="n">
        <v>1934</v>
      </c>
      <c r="R29" s="204" t="n">
        <v>0.1969</v>
      </c>
      <c r="S29" s="203" t="n">
        <v>1226</v>
      </c>
      <c r="T29" s="204" t="n">
        <v>0.377</v>
      </c>
      <c r="U29" s="204" t="n">
        <v>0.915</v>
      </c>
      <c r="V29" s="203" t="n">
        <v>72278</v>
      </c>
      <c r="W29" s="203" t="n">
        <v>7.36</v>
      </c>
      <c r="X29" s="203" t="n">
        <v>37.37</v>
      </c>
      <c r="Y29" s="203" t="n">
        <v>33871</v>
      </c>
      <c r="Z29" s="203" t="n">
        <v>10.42</v>
      </c>
      <c r="AA29" s="203" t="n">
        <v>27.63</v>
      </c>
      <c r="AB29" s="204" t="n">
        <v>0.4157</v>
      </c>
      <c r="AC29" s="204" t="n">
        <v>-0.2608</v>
      </c>
      <c r="AD29" s="203"/>
      <c r="AE29" s="203"/>
    </row>
    <row r="30" ht="16.5" customHeight="1">
      <c r="M30" s="202" t="n">
        <v>45586</v>
      </c>
      <c r="N30" s="203" t="n">
        <v>10364</v>
      </c>
      <c r="O30" s="203" t="n">
        <v>2854</v>
      </c>
      <c r="P30" s="204" t="n">
        <v>0.2754</v>
      </c>
      <c r="Q30" s="203" t="n">
        <v>1990</v>
      </c>
      <c r="R30" s="204" t="n">
        <v>0.192</v>
      </c>
      <c r="S30" s="203" t="n">
        <v>1096</v>
      </c>
      <c r="T30" s="204" t="n">
        <v>0.384</v>
      </c>
      <c r="U30" s="204" t="n">
        <v>1</v>
      </c>
      <c r="V30" s="203" t="n">
        <v>67914</v>
      </c>
      <c r="W30" s="203" t="n">
        <v>6.55</v>
      </c>
      <c r="X30" s="203" t="n">
        <v>34.13</v>
      </c>
      <c r="Y30" s="203" t="n">
        <v>31017</v>
      </c>
      <c r="Z30" s="203" t="n">
        <v>10.87</v>
      </c>
      <c r="AA30" s="203" t="n">
        <v>28.3</v>
      </c>
      <c r="AB30" s="204" t="n">
        <v>0.6585</v>
      </c>
      <c r="AC30" s="204" t="n">
        <v>-0.1708</v>
      </c>
      <c r="AD30" s="203" t="n">
        <v>1</v>
      </c>
      <c r="AE30" s="204" t="n">
        <v>0.0002</v>
      </c>
    </row>
    <row r="31" ht="16.5" customHeight="1">
      <c r="M31" s="202" t="n">
        <v>45587</v>
      </c>
      <c r="N31" s="203" t="n">
        <v>4484</v>
      </c>
      <c r="O31" s="203" t="n">
        <v>735</v>
      </c>
      <c r="P31" s="204" t="n">
        <v>0.1639</v>
      </c>
      <c r="Q31" s="203" t="n">
        <v>469</v>
      </c>
      <c r="R31" s="204" t="n">
        <v>0.1046</v>
      </c>
      <c r="S31" s="203" t="n">
        <v>287</v>
      </c>
      <c r="T31" s="204" t="n">
        <v>0.3905</v>
      </c>
      <c r="U31" s="204" t="n">
        <v>2.7333</v>
      </c>
      <c r="V31" s="203" t="n">
        <v>18549</v>
      </c>
      <c r="W31" s="203" t="n">
        <v>4.14</v>
      </c>
      <c r="X31" s="203" t="n">
        <v>39.55</v>
      </c>
      <c r="Y31" s="203" t="n">
        <v>8103</v>
      </c>
      <c r="Z31" s="203" t="n">
        <v>11.02</v>
      </c>
      <c r="AA31" s="203" t="n">
        <v>28.23</v>
      </c>
      <c r="AB31" s="204" t="n">
        <v>1.665</v>
      </c>
      <c r="AC31" s="204" t="n">
        <v>-0.2861</v>
      </c>
      <c r="AD31" s="203"/>
      <c r="AE31" s="203"/>
    </row>
    <row r="32" ht="16.5" customHeight="1">
      <c r="M32" s="202" t="n">
        <v>45588</v>
      </c>
      <c r="N32" s="203" t="n">
        <v>903</v>
      </c>
      <c r="O32" s="203" t="n">
        <v>284</v>
      </c>
      <c r="P32" s="204" t="n">
        <v>0.3145</v>
      </c>
      <c r="Q32" s="203" t="n">
        <v>258</v>
      </c>
      <c r="R32" s="204" t="n">
        <v>0.2857</v>
      </c>
      <c r="S32" s="203" t="n">
        <v>132</v>
      </c>
      <c r="T32" s="204" t="n">
        <v>0.4648</v>
      </c>
      <c r="U32" s="204" t="n">
        <v>0.6268</v>
      </c>
      <c r="V32" s="203" t="n">
        <v>9727</v>
      </c>
      <c r="W32" s="203" t="n">
        <v>10.77</v>
      </c>
      <c r="X32" s="203" t="n">
        <v>37.7</v>
      </c>
      <c r="Y32" s="203" t="n">
        <v>4377</v>
      </c>
      <c r="Z32" s="203" t="n">
        <v>15.41</v>
      </c>
      <c r="AA32" s="203" t="n">
        <v>33.16</v>
      </c>
      <c r="AB32" s="204" t="n">
        <v>0.4308</v>
      </c>
      <c r="AC32" s="204" t="n">
        <v>-0.1205</v>
      </c>
      <c r="AD32" s="203" t="n">
        <v>2</v>
      </c>
      <c r="AE32" s="204" t="n">
        <v>0.0007</v>
      </c>
    </row>
    <row r="33" ht="16.5" customHeight="1">
      <c r="M33" s="202" t="n">
        <v>45589</v>
      </c>
      <c r="N33" s="203" t="n">
        <v>6909</v>
      </c>
      <c r="O33" s="203" t="n">
        <v>2058</v>
      </c>
      <c r="P33" s="204" t="n">
        <v>0.2979</v>
      </c>
      <c r="Q33" s="203" t="n">
        <v>1538</v>
      </c>
      <c r="R33" s="204" t="n">
        <v>0.2226</v>
      </c>
      <c r="S33" s="203" t="n">
        <v>869</v>
      </c>
      <c r="T33" s="204" t="n">
        <v>0.4223</v>
      </c>
      <c r="U33" s="204" t="n">
        <v>0.8969</v>
      </c>
      <c r="V33" s="203" t="n">
        <v>56937</v>
      </c>
      <c r="W33" s="203" t="n">
        <v>8.24</v>
      </c>
      <c r="X33" s="203" t="n">
        <v>37.02</v>
      </c>
      <c r="Y33" s="203" t="n">
        <v>27260</v>
      </c>
      <c r="Z33" s="203" t="n">
        <v>13.25</v>
      </c>
      <c r="AA33" s="203" t="n">
        <v>31.37</v>
      </c>
      <c r="AB33" s="204" t="n">
        <v>0.6073</v>
      </c>
      <c r="AC33" s="204" t="n">
        <v>-0.1526</v>
      </c>
      <c r="AD33" s="203" t="n">
        <v>3</v>
      </c>
      <c r="AE33" s="204" t="n">
        <v>0.0041</v>
      </c>
    </row>
    <row r="34" ht="16.5" customHeight="1">
      <c r="M34" s="202" t="n">
        <v>45590</v>
      </c>
      <c r="N34" s="203" t="n">
        <v>8585</v>
      </c>
      <c r="O34" s="203" t="n">
        <v>1936</v>
      </c>
      <c r="P34" s="204" t="n">
        <v>0.2255</v>
      </c>
      <c r="Q34" s="203" t="n">
        <v>1684</v>
      </c>
      <c r="R34" s="204" t="n">
        <v>0.1962</v>
      </c>
      <c r="S34" s="203" t="n">
        <v>884</v>
      </c>
      <c r="T34" s="204" t="n">
        <v>0.4566</v>
      </c>
      <c r="U34" s="204" t="n">
        <v>1.3278</v>
      </c>
      <c r="V34" s="203" t="n">
        <v>54313</v>
      </c>
      <c r="W34" s="203" t="n">
        <v>6.33</v>
      </c>
      <c r="X34" s="203" t="n">
        <v>32.25</v>
      </c>
      <c r="Y34" s="203" t="n">
        <v>27821</v>
      </c>
      <c r="Z34" s="203" t="n">
        <v>14.37</v>
      </c>
      <c r="AA34" s="203" t="n">
        <v>31.47</v>
      </c>
      <c r="AB34" s="204" t="n">
        <v>1.2715</v>
      </c>
      <c r="AC34" s="204" t="n">
        <v>-0.0242</v>
      </c>
      <c r="AD34" s="203" t="n">
        <v>5</v>
      </c>
      <c r="AE34" s="204" t="n">
        <v>0.0176</v>
      </c>
    </row>
    <row r="35" ht="16.5" customHeight="1">
      <c r="M35" s="202" t="n">
        <v>45591</v>
      </c>
      <c r="N35" s="203" t="n">
        <v>8752</v>
      </c>
      <c r="O35" s="203" t="n">
        <v>1647</v>
      </c>
      <c r="P35" s="204" t="n">
        <v>0.1882</v>
      </c>
      <c r="Q35" s="203" t="n">
        <v>1584</v>
      </c>
      <c r="R35" s="204" t="n">
        <v>0.181</v>
      </c>
      <c r="S35" s="203" t="n">
        <v>768</v>
      </c>
      <c r="T35" s="204" t="n">
        <v>0.4663</v>
      </c>
      <c r="U35" s="204" t="n">
        <v>1.5764</v>
      </c>
      <c r="V35" s="203" t="n">
        <v>53080</v>
      </c>
      <c r="W35" s="203" t="n">
        <v>6.06</v>
      </c>
      <c r="X35" s="203" t="n">
        <v>33.51</v>
      </c>
      <c r="Y35" s="203" t="n">
        <v>23592</v>
      </c>
      <c r="Z35" s="203" t="n">
        <v>14.32</v>
      </c>
      <c r="AA35" s="203" t="n">
        <v>30.72</v>
      </c>
      <c r="AB35" s="204" t="n">
        <v>1.3618</v>
      </c>
      <c r="AC35" s="204" t="n">
        <v>-0.0833</v>
      </c>
      <c r="AD35" s="203" t="n">
        <v>2</v>
      </c>
      <c r="AE35" s="204" t="n">
        <v>0.001</v>
      </c>
    </row>
    <row r="36" ht="16.5" customHeight="1">
      <c r="M36" s="202" t="n">
        <v>45592</v>
      </c>
      <c r="N36" s="203" t="n">
        <v>8997</v>
      </c>
      <c r="O36" s="203" t="n">
        <v>1610</v>
      </c>
      <c r="P36" s="204" t="n">
        <v>0.1789</v>
      </c>
      <c r="Q36" s="203" t="n">
        <v>1458</v>
      </c>
      <c r="R36" s="204" t="n">
        <v>0.1621</v>
      </c>
      <c r="S36" s="203" t="n">
        <v>838</v>
      </c>
      <c r="T36" s="204" t="n">
        <v>0.5205</v>
      </c>
      <c r="U36" s="204" t="n">
        <v>2.2119</v>
      </c>
      <c r="V36" s="203" t="n">
        <v>54147</v>
      </c>
      <c r="W36" s="203" t="n">
        <v>6.02</v>
      </c>
      <c r="X36" s="203" t="n">
        <v>37.14</v>
      </c>
      <c r="Y36" s="203" t="n">
        <v>23872</v>
      </c>
      <c r="Z36" s="203" t="n">
        <v>14.83</v>
      </c>
      <c r="AA36" s="203" t="n">
        <v>28.49</v>
      </c>
      <c r="AB36" s="204" t="n">
        <v>1.4637</v>
      </c>
      <c r="AC36" s="204" t="n">
        <v>-0.2329</v>
      </c>
      <c r="AD36" s="203" t="n">
        <v>1</v>
      </c>
      <c r="AE36" s="204" t="n">
        <v>0.0005</v>
      </c>
    </row>
  </sheetData>
  <mergeCells count="3">
    <mergeCell ref="A1:I1"/>
    <mergeCell ref="A6:I6"/>
    <mergeCell ref="M1:AE1"/>
  </mergeCells>
  <phoneticPr fontId="1" type="noConversion"/>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24.75" customHeight="1">
      <c r="A1" s="200" t="s">
        <v>723</v>
      </c>
      <c r="B1" s="11"/>
      <c r="C1" s="11"/>
      <c r="D1" s="11"/>
      <c r="E1" s="11"/>
      <c r="F1" s="11"/>
      <c r="G1" s="11"/>
      <c r="H1" s="11"/>
      <c r="I1" s="11"/>
      <c r="K1" s="253" t="s">
        <v>769</v>
      </c>
      <c r="L1" s="11"/>
      <c r="M1" s="11"/>
      <c r="N1" s="11"/>
      <c r="O1" s="11"/>
      <c r="P1" s="11"/>
      <c r="Q1" s="11"/>
      <c r="R1" s="11"/>
      <c r="S1" s="11"/>
      <c r="T1" s="11"/>
      <c r="U1" s="11"/>
      <c r="V1" s="11"/>
      <c r="W1" s="11"/>
      <c r="X1" s="11"/>
    </row>
    <row r="2" ht="27.75" customHeight="1">
      <c r="A2" s="201" t="s">
        <v>379</v>
      </c>
      <c r="B2" s="201" t="s">
        <v>390</v>
      </c>
      <c r="C2" s="201" t="s">
        <v>392</v>
      </c>
      <c r="D2" s="201" t="s">
        <v>394</v>
      </c>
      <c r="E2" s="201" t="s">
        <v>727</v>
      </c>
      <c r="F2" s="201" t="s">
        <v>728</v>
      </c>
      <c r="G2" s="201" t="s">
        <v>729</v>
      </c>
      <c r="H2" s="201" t="s">
        <v>589</v>
      </c>
      <c r="I2" s="201" t="s">
        <v>8</v>
      </c>
      <c r="K2" s="201" t="s">
        <v>379</v>
      </c>
      <c r="L2" s="201" t="s">
        <v>390</v>
      </c>
      <c r="M2" s="201" t="s">
        <v>770</v>
      </c>
      <c r="N2" s="201" t="s">
        <v>771</v>
      </c>
      <c r="O2" s="201" t="s">
        <v>772</v>
      </c>
      <c r="P2" s="201" t="s">
        <v>773</v>
      </c>
      <c r="Q2" s="201" t="s">
        <v>774</v>
      </c>
      <c r="R2" s="201" t="s">
        <v>775</v>
      </c>
      <c r="S2" s="201" t="s">
        <v>776</v>
      </c>
      <c r="T2" s="201" t="s">
        <v>777</v>
      </c>
      <c r="U2" s="201" t="s">
        <v>778</v>
      </c>
      <c r="V2" s="201" t="s">
        <v>779</v>
      </c>
      <c r="W2" s="201" t="s">
        <v>780</v>
      </c>
      <c r="X2" s="201" t="s">
        <v>781</v>
      </c>
    </row>
    <row r="3" ht="16.5" customHeight="1">
      <c r="A3" s="202" t="n">
        <v>45536</v>
      </c>
      <c r="B3" s="203" t="n">
        <v>527</v>
      </c>
      <c r="C3" s="203" t="n">
        <v>12455</v>
      </c>
      <c r="D3" s="203" t="n">
        <v>23.63</v>
      </c>
      <c r="E3" s="203" t="n">
        <v>37</v>
      </c>
      <c r="F3" s="204" t="n">
        <v>0.0702</v>
      </c>
      <c r="G3" s="203" t="n">
        <v>1260</v>
      </c>
      <c r="H3" s="203" t="n">
        <v>34.05</v>
      </c>
      <c r="I3" s="203"/>
      <c r="K3" s="254" t="n">
        <v>45536</v>
      </c>
      <c r="L3" s="203" t="n">
        <v>601</v>
      </c>
      <c r="M3" s="203" t="n">
        <v>62</v>
      </c>
      <c r="N3" s="203" t="n">
        <v>20</v>
      </c>
      <c r="O3" s="203" t="n">
        <v>8</v>
      </c>
      <c r="P3" s="203" t="n">
        <v>4</v>
      </c>
      <c r="Q3" s="203" t="n">
        <v>1</v>
      </c>
      <c r="R3" s="203" t="n">
        <v>1</v>
      </c>
      <c r="S3" s="204" t="n">
        <v>0.1032</v>
      </c>
      <c r="T3" s="204" t="n">
        <v>0.0333</v>
      </c>
      <c r="U3" s="204" t="n">
        <v>0.0133</v>
      </c>
      <c r="V3" s="204" t="n">
        <v>0.0067</v>
      </c>
      <c r="W3" s="204" t="n">
        <v>0.0017</v>
      </c>
      <c r="X3" s="204" t="n">
        <v>0.0017</v>
      </c>
    </row>
    <row r="4" ht="16.5" customHeight="1">
      <c r="A4" s="202" t="n">
        <v>45537</v>
      </c>
      <c r="B4" s="203" t="n">
        <v>643</v>
      </c>
      <c r="C4" s="203" t="n">
        <v>15488</v>
      </c>
      <c r="D4" s="203" t="n">
        <v>24.09</v>
      </c>
      <c r="E4" s="203" t="n">
        <v>51</v>
      </c>
      <c r="F4" s="204" t="n">
        <v>0.0793</v>
      </c>
      <c r="G4" s="203" t="n">
        <v>1500</v>
      </c>
      <c r="H4" s="203" t="n">
        <v>29.41</v>
      </c>
      <c r="I4" s="203"/>
      <c r="K4" s="254" t="n">
        <v>45537</v>
      </c>
      <c r="L4" s="203" t="n">
        <v>740</v>
      </c>
      <c r="M4" s="203" t="n">
        <v>78</v>
      </c>
      <c r="N4" s="203" t="n">
        <v>15</v>
      </c>
      <c r="O4" s="203" t="n">
        <v>1</v>
      </c>
      <c r="P4" s="203" t="n">
        <v>1</v>
      </c>
      <c r="Q4" s="203" t="n">
        <v>1</v>
      </c>
      <c r="R4" s="203" t="n">
        <v>1</v>
      </c>
      <c r="S4" s="204" t="n">
        <v>0.1054</v>
      </c>
      <c r="T4" s="204" t="n">
        <v>0.0203</v>
      </c>
      <c r="U4" s="204" t="n">
        <v>0.0014</v>
      </c>
      <c r="V4" s="204" t="n">
        <v>0.0014</v>
      </c>
      <c r="W4" s="204" t="n">
        <v>0.0014</v>
      </c>
      <c r="X4" s="204" t="n">
        <v>0.0014</v>
      </c>
    </row>
    <row r="5" ht="16.5" customHeight="1">
      <c r="A5" s="202" t="n">
        <v>45538</v>
      </c>
      <c r="B5" s="203" t="n">
        <v>693</v>
      </c>
      <c r="C5" s="203" t="n">
        <v>16848</v>
      </c>
      <c r="D5" s="203" t="n">
        <v>24.31</v>
      </c>
      <c r="E5" s="203" t="n">
        <v>35</v>
      </c>
      <c r="F5" s="204" t="n">
        <v>0.0505</v>
      </c>
      <c r="G5" s="203" t="n">
        <v>2213</v>
      </c>
      <c r="H5" s="203" t="n">
        <v>63.23</v>
      </c>
      <c r="I5" s="203"/>
      <c r="K5" s="254" t="n">
        <v>45538</v>
      </c>
      <c r="L5" s="203" t="n">
        <v>805</v>
      </c>
      <c r="M5" s="203" t="n">
        <v>63</v>
      </c>
      <c r="N5" s="203" t="n">
        <v>20</v>
      </c>
      <c r="O5" s="203" t="n">
        <v>9</v>
      </c>
      <c r="P5" s="203" t="n">
        <v>6</v>
      </c>
      <c r="Q5" s="203" t="n">
        <v>5</v>
      </c>
      <c r="R5" s="203" t="n">
        <v>3</v>
      </c>
      <c r="S5" s="204" t="n">
        <v>0.0783</v>
      </c>
      <c r="T5" s="204" t="n">
        <v>0.0248</v>
      </c>
      <c r="U5" s="204" t="n">
        <v>0.0112</v>
      </c>
      <c r="V5" s="204" t="n">
        <v>0.0075</v>
      </c>
      <c r="W5" s="204" t="n">
        <v>0.0062</v>
      </c>
      <c r="X5" s="204" t="n">
        <v>0.0037</v>
      </c>
    </row>
    <row r="6" ht="16.5" customHeight="1">
      <c r="A6" s="202" t="n">
        <v>45539</v>
      </c>
      <c r="B6" s="203" t="n">
        <v>653</v>
      </c>
      <c r="C6" s="203" t="n">
        <v>16410</v>
      </c>
      <c r="D6" s="203" t="n">
        <v>25.13</v>
      </c>
      <c r="E6" s="203" t="n">
        <v>53</v>
      </c>
      <c r="F6" s="204" t="n">
        <v>0.0812</v>
      </c>
      <c r="G6" s="203" t="n">
        <v>2200</v>
      </c>
      <c r="H6" s="203" t="n">
        <v>41.51</v>
      </c>
      <c r="I6" s="203"/>
      <c r="K6" s="254" t="n">
        <v>45539</v>
      </c>
      <c r="L6" s="203" t="n">
        <v>762</v>
      </c>
      <c r="M6" s="203" t="n">
        <v>74</v>
      </c>
      <c r="N6" s="203" t="n">
        <v>22</v>
      </c>
      <c r="O6" s="203" t="n">
        <v>9</v>
      </c>
      <c r="P6" s="203" t="n">
        <v>6</v>
      </c>
      <c r="Q6" s="203" t="n">
        <v>5</v>
      </c>
      <c r="R6" s="203" t="n">
        <v>2</v>
      </c>
      <c r="S6" s="204" t="n">
        <v>0.0971</v>
      </c>
      <c r="T6" s="204" t="n">
        <v>0.0289</v>
      </c>
      <c r="U6" s="204" t="n">
        <v>0.0118</v>
      </c>
      <c r="V6" s="204" t="n">
        <v>0.0079</v>
      </c>
      <c r="W6" s="204" t="n">
        <v>0.0066</v>
      </c>
      <c r="X6" s="204" t="n">
        <v>0.0026</v>
      </c>
    </row>
    <row r="7" ht="16.5" customHeight="1">
      <c r="A7" s="202" t="n">
        <v>45540</v>
      </c>
      <c r="B7" s="203" t="n">
        <v>984</v>
      </c>
      <c r="C7" s="203" t="n">
        <v>24799</v>
      </c>
      <c r="D7" s="203" t="n">
        <v>25.2</v>
      </c>
      <c r="E7" s="203" t="n">
        <v>81</v>
      </c>
      <c r="F7" s="204" t="n">
        <v>0.0823</v>
      </c>
      <c r="G7" s="203" t="n">
        <v>3910</v>
      </c>
      <c r="H7" s="203" t="n">
        <v>48.27</v>
      </c>
      <c r="I7" s="203"/>
      <c r="K7" s="254" t="n">
        <v>45540</v>
      </c>
      <c r="L7" s="203" t="n">
        <v>1115</v>
      </c>
      <c r="M7" s="203" t="n">
        <v>130</v>
      </c>
      <c r="N7" s="203" t="n">
        <v>37</v>
      </c>
      <c r="O7" s="203" t="n">
        <v>17</v>
      </c>
      <c r="P7" s="203" t="n">
        <v>10</v>
      </c>
      <c r="Q7" s="203" t="n">
        <v>7</v>
      </c>
      <c r="R7" s="203" t="n">
        <v>4</v>
      </c>
      <c r="S7" s="204" t="n">
        <v>0.1166</v>
      </c>
      <c r="T7" s="204" t="n">
        <v>0.0332</v>
      </c>
      <c r="U7" s="204" t="n">
        <v>0.0152</v>
      </c>
      <c r="V7" s="204" t="n">
        <v>0.009</v>
      </c>
      <c r="W7" s="204" t="n">
        <v>0.0063</v>
      </c>
      <c r="X7" s="204" t="n">
        <v>0.0036</v>
      </c>
    </row>
    <row r="8" ht="16.5" customHeight="1">
      <c r="A8" s="202" t="n">
        <v>45541</v>
      </c>
      <c r="B8" s="203" t="n">
        <v>978</v>
      </c>
      <c r="C8" s="203" t="n">
        <v>24898</v>
      </c>
      <c r="D8" s="203" t="n">
        <v>25.46</v>
      </c>
      <c r="E8" s="203" t="n">
        <v>59</v>
      </c>
      <c r="F8" s="204" t="n">
        <v>0.0603</v>
      </c>
      <c r="G8" s="203" t="n">
        <v>4000</v>
      </c>
      <c r="H8" s="203" t="n">
        <v>67.8</v>
      </c>
      <c r="I8" s="203"/>
      <c r="K8" s="254" t="n">
        <v>45541</v>
      </c>
      <c r="L8" s="203" t="n">
        <v>1118</v>
      </c>
      <c r="M8" s="203" t="n">
        <v>101</v>
      </c>
      <c r="N8" s="203" t="n">
        <v>34</v>
      </c>
      <c r="O8" s="203" t="n">
        <v>13</v>
      </c>
      <c r="P8" s="203" t="n">
        <v>8</v>
      </c>
      <c r="Q8" s="203" t="n">
        <v>5</v>
      </c>
      <c r="R8" s="203" t="n">
        <v>5</v>
      </c>
      <c r="S8" s="204" t="n">
        <v>0.0903</v>
      </c>
      <c r="T8" s="204" t="n">
        <v>0.0304</v>
      </c>
      <c r="U8" s="204" t="n">
        <v>0.0116</v>
      </c>
      <c r="V8" s="204" t="n">
        <v>0.0072</v>
      </c>
      <c r="W8" s="204" t="n">
        <v>0.0045</v>
      </c>
      <c r="X8" s="204" t="n">
        <v>0.0045</v>
      </c>
    </row>
    <row r="9" ht="16.5" customHeight="1">
      <c r="A9" s="202" t="n">
        <v>45542</v>
      </c>
      <c r="B9" s="203" t="n">
        <v>1078</v>
      </c>
      <c r="C9" s="203" t="n">
        <v>26741</v>
      </c>
      <c r="D9" s="203" t="n">
        <v>24.81</v>
      </c>
      <c r="E9" s="203" t="n">
        <v>66</v>
      </c>
      <c r="F9" s="204" t="n">
        <v>0.0612</v>
      </c>
      <c r="G9" s="203" t="n">
        <v>2752</v>
      </c>
      <c r="H9" s="203" t="n">
        <v>41.7</v>
      </c>
      <c r="I9" s="203"/>
      <c r="K9" s="254" t="n">
        <v>45542</v>
      </c>
      <c r="L9" s="203" t="n">
        <v>1191</v>
      </c>
      <c r="M9" s="203" t="n">
        <v>90</v>
      </c>
      <c r="N9" s="203" t="n">
        <v>21</v>
      </c>
      <c r="O9" s="203" t="n">
        <v>13</v>
      </c>
      <c r="P9" s="203" t="n">
        <v>6</v>
      </c>
      <c r="Q9" s="203" t="n">
        <v>2</v>
      </c>
      <c r="R9" s="203" t="n">
        <v>1</v>
      </c>
      <c r="S9" s="204" t="n">
        <v>0.0756</v>
      </c>
      <c r="T9" s="204" t="n">
        <v>0.0176</v>
      </c>
      <c r="U9" s="204" t="n">
        <v>0.0109</v>
      </c>
      <c r="V9" s="204" t="n">
        <v>0.005</v>
      </c>
      <c r="W9" s="204" t="n">
        <v>0.0017</v>
      </c>
      <c r="X9" s="204" t="n">
        <v>0.0008</v>
      </c>
    </row>
    <row r="10" ht="16.5" customHeight="1">
      <c r="A10" s="202" t="n">
        <v>45543</v>
      </c>
      <c r="B10" s="203" t="n">
        <v>960</v>
      </c>
      <c r="C10" s="203" t="n">
        <v>22791</v>
      </c>
      <c r="D10" s="203" t="n">
        <v>23.74</v>
      </c>
      <c r="E10" s="203" t="n">
        <v>52</v>
      </c>
      <c r="F10" s="204" t="n">
        <v>0.0542</v>
      </c>
      <c r="G10" s="203" t="n">
        <v>2420</v>
      </c>
      <c r="H10" s="203" t="n">
        <v>46.54</v>
      </c>
      <c r="I10" s="203"/>
      <c r="K10" s="254" t="n">
        <v>45543</v>
      </c>
      <c r="L10" s="203" t="n">
        <v>1080</v>
      </c>
      <c r="M10" s="203" t="n">
        <v>82</v>
      </c>
      <c r="N10" s="203" t="n">
        <v>22</v>
      </c>
      <c r="O10" s="203" t="n">
        <v>10</v>
      </c>
      <c r="P10" s="203" t="n">
        <v>5</v>
      </c>
      <c r="Q10" s="203" t="n">
        <v>4</v>
      </c>
      <c r="R10" s="203" t="n">
        <v>2</v>
      </c>
      <c r="S10" s="204" t="n">
        <v>0.0759</v>
      </c>
      <c r="T10" s="204" t="n">
        <v>0.0204</v>
      </c>
      <c r="U10" s="204" t="n">
        <v>0.0093</v>
      </c>
      <c r="V10" s="204" t="n">
        <v>0.0046</v>
      </c>
      <c r="W10" s="204" t="n">
        <v>0.0037</v>
      </c>
      <c r="X10" s="204" t="n">
        <v>0.0019</v>
      </c>
    </row>
    <row r="11" ht="16.5" customHeight="1">
      <c r="A11" s="202" t="n">
        <v>45544</v>
      </c>
      <c r="B11" s="203" t="n">
        <v>765</v>
      </c>
      <c r="C11" s="203" t="n">
        <v>19723</v>
      </c>
      <c r="D11" s="203" t="n">
        <v>25.78</v>
      </c>
      <c r="E11" s="203" t="n">
        <v>59</v>
      </c>
      <c r="F11" s="204" t="n">
        <v>0.0771</v>
      </c>
      <c r="G11" s="203" t="n">
        <v>3471</v>
      </c>
      <c r="H11" s="203" t="n">
        <v>58.83</v>
      </c>
      <c r="I11" s="203"/>
      <c r="K11" s="254" t="n">
        <v>45544</v>
      </c>
      <c r="L11" s="203" t="n">
        <v>885</v>
      </c>
      <c r="M11" s="203" t="n">
        <v>95</v>
      </c>
      <c r="N11" s="203" t="n">
        <v>32</v>
      </c>
      <c r="O11" s="203" t="n">
        <v>14</v>
      </c>
      <c r="P11" s="203" t="n">
        <v>8</v>
      </c>
      <c r="Q11" s="203" t="n">
        <v>4</v>
      </c>
      <c r="R11" s="203" t="n">
        <v>1</v>
      </c>
      <c r="S11" s="204" t="n">
        <v>0.1073</v>
      </c>
      <c r="T11" s="204" t="n">
        <v>0.0362</v>
      </c>
      <c r="U11" s="204" t="n">
        <v>0.0158</v>
      </c>
      <c r="V11" s="204" t="n">
        <v>0.009</v>
      </c>
      <c r="W11" s="204" t="n">
        <v>0.0045</v>
      </c>
      <c r="X11" s="204" t="n">
        <v>0.0011</v>
      </c>
    </row>
    <row r="12" ht="16.5" customHeight="1">
      <c r="A12" s="202" t="n">
        <v>45545</v>
      </c>
      <c r="B12" s="203" t="n">
        <v>640</v>
      </c>
      <c r="C12" s="203" t="n">
        <v>15610</v>
      </c>
      <c r="D12" s="203" t="n">
        <v>24.39</v>
      </c>
      <c r="E12" s="203" t="n">
        <v>53</v>
      </c>
      <c r="F12" s="204" t="n">
        <v>0.0828</v>
      </c>
      <c r="G12" s="203" t="n">
        <v>1549</v>
      </c>
      <c r="H12" s="203" t="n">
        <v>29.23</v>
      </c>
      <c r="I12" s="203"/>
      <c r="K12" s="254" t="n">
        <v>45545</v>
      </c>
      <c r="L12" s="203" t="n">
        <v>719</v>
      </c>
      <c r="M12" s="203" t="n">
        <v>77</v>
      </c>
      <c r="N12" s="203" t="n">
        <v>15</v>
      </c>
      <c r="O12" s="203" t="n">
        <v>5</v>
      </c>
      <c r="P12" s="203" t="n">
        <v>4</v>
      </c>
      <c r="Q12" s="203" t="n">
        <v>2</v>
      </c>
      <c r="R12" s="203" t="n">
        <v>1</v>
      </c>
      <c r="S12" s="204" t="n">
        <v>0.1071</v>
      </c>
      <c r="T12" s="204" t="n">
        <v>0.0209</v>
      </c>
      <c r="U12" s="204" t="n">
        <v>0.007</v>
      </c>
      <c r="V12" s="204" t="n">
        <v>0.0056</v>
      </c>
      <c r="W12" s="204" t="n">
        <v>0.0028</v>
      </c>
      <c r="X12" s="204" t="n">
        <v>0.0014</v>
      </c>
    </row>
    <row r="13" ht="16.5" customHeight="1">
      <c r="A13" s="202" t="n">
        <v>45546</v>
      </c>
      <c r="B13" s="203" t="n">
        <v>731</v>
      </c>
      <c r="C13" s="203" t="n">
        <v>17372</v>
      </c>
      <c r="D13" s="203" t="n">
        <v>23.76</v>
      </c>
      <c r="E13" s="203" t="n">
        <v>41</v>
      </c>
      <c r="F13" s="204" t="n">
        <v>0.0561</v>
      </c>
      <c r="G13" s="203" t="n">
        <v>1356</v>
      </c>
      <c r="H13" s="203" t="n">
        <v>33.07</v>
      </c>
      <c r="I13" s="203"/>
      <c r="K13" s="254" t="n">
        <v>45546</v>
      </c>
      <c r="L13" s="203" t="n">
        <v>849</v>
      </c>
      <c r="M13" s="203" t="n">
        <v>71</v>
      </c>
      <c r="N13" s="203" t="n">
        <v>14</v>
      </c>
      <c r="O13" s="203" t="n">
        <v>4</v>
      </c>
      <c r="P13" s="203" t="n">
        <v>1</v>
      </c>
      <c r="Q13" s="203" t="n">
        <v>0</v>
      </c>
      <c r="R13" s="203" t="n">
        <v>0</v>
      </c>
      <c r="S13" s="204" t="n">
        <v>0.0836</v>
      </c>
      <c r="T13" s="204" t="n">
        <v>0.0165</v>
      </c>
      <c r="U13" s="204" t="n">
        <v>0.0047</v>
      </c>
      <c r="V13" s="204" t="n">
        <v>0.0012</v>
      </c>
      <c r="W13" s="204" t="n">
        <v>0</v>
      </c>
      <c r="X13" s="204" t="n">
        <v>0</v>
      </c>
    </row>
    <row r="14" ht="16.5" customHeight="1">
      <c r="A14" s="202" t="n">
        <v>45547</v>
      </c>
      <c r="B14" s="203" t="n">
        <v>611</v>
      </c>
      <c r="C14" s="203" t="n">
        <v>15288</v>
      </c>
      <c r="D14" s="203" t="n">
        <v>25.02</v>
      </c>
      <c r="E14" s="203" t="n">
        <v>38</v>
      </c>
      <c r="F14" s="204" t="n">
        <v>0.0622</v>
      </c>
      <c r="G14" s="203" t="n">
        <v>1850</v>
      </c>
      <c r="H14" s="203" t="n">
        <v>48.68</v>
      </c>
      <c r="I14" s="203"/>
      <c r="K14" s="254" t="n">
        <v>45547</v>
      </c>
      <c r="L14" s="203" t="n">
        <v>709</v>
      </c>
      <c r="M14" s="203" t="n">
        <v>64</v>
      </c>
      <c r="N14" s="203" t="n">
        <v>10</v>
      </c>
      <c r="O14" s="203" t="n">
        <v>5</v>
      </c>
      <c r="P14" s="203" t="n">
        <v>2</v>
      </c>
      <c r="Q14" s="203" t="n">
        <v>1</v>
      </c>
      <c r="R14" s="203" t="n">
        <v>0</v>
      </c>
      <c r="S14" s="204" t="n">
        <v>0.0903</v>
      </c>
      <c r="T14" s="204" t="n">
        <v>0.0141</v>
      </c>
      <c r="U14" s="204" t="n">
        <v>0.0071</v>
      </c>
      <c r="V14" s="204" t="n">
        <v>0.0028</v>
      </c>
      <c r="W14" s="204" t="n">
        <v>0.0014</v>
      </c>
      <c r="X14" s="204" t="n">
        <v>0</v>
      </c>
    </row>
    <row r="15" ht="16.5" customHeight="1">
      <c r="A15" s="202" t="n">
        <v>45548</v>
      </c>
      <c r="B15" s="203" t="n">
        <v>523</v>
      </c>
      <c r="C15" s="203" t="n">
        <v>13535</v>
      </c>
      <c r="D15" s="203" t="n">
        <v>25.88</v>
      </c>
      <c r="E15" s="203" t="n">
        <v>35</v>
      </c>
      <c r="F15" s="204" t="n">
        <v>0.0669</v>
      </c>
      <c r="G15" s="203" t="n">
        <v>2162</v>
      </c>
      <c r="H15" s="203" t="n">
        <v>61.77</v>
      </c>
      <c r="I15" s="203"/>
      <c r="K15" s="254" t="n">
        <v>45548</v>
      </c>
      <c r="L15" s="203" t="n">
        <v>587</v>
      </c>
      <c r="M15" s="203" t="n">
        <v>60</v>
      </c>
      <c r="N15" s="203" t="n">
        <v>17</v>
      </c>
      <c r="O15" s="203" t="n">
        <v>9</v>
      </c>
      <c r="P15" s="203" t="n">
        <v>4</v>
      </c>
      <c r="Q15" s="203" t="n">
        <v>1</v>
      </c>
      <c r="R15" s="203" t="n">
        <v>1</v>
      </c>
      <c r="S15" s="204" t="n">
        <v>0.1022</v>
      </c>
      <c r="T15" s="204" t="n">
        <v>0.029</v>
      </c>
      <c r="U15" s="204" t="n">
        <v>0.0153</v>
      </c>
      <c r="V15" s="204" t="n">
        <v>0.0068</v>
      </c>
      <c r="W15" s="204" t="n">
        <v>0.0017</v>
      </c>
      <c r="X15" s="204" t="n">
        <v>0.0017</v>
      </c>
    </row>
    <row r="16" ht="16.5" customHeight="1">
      <c r="A16" s="202" t="n">
        <v>45549</v>
      </c>
      <c r="B16" s="203" t="n">
        <v>755</v>
      </c>
      <c r="C16" s="203" t="n">
        <v>18255</v>
      </c>
      <c r="D16" s="203" t="n">
        <v>24.18</v>
      </c>
      <c r="E16" s="203" t="n">
        <v>62</v>
      </c>
      <c r="F16" s="204" t="n">
        <v>0.0821</v>
      </c>
      <c r="G16" s="203" t="n">
        <v>1995</v>
      </c>
      <c r="H16" s="203" t="n">
        <v>32.18</v>
      </c>
      <c r="I16" s="203"/>
      <c r="K16" s="254" t="n">
        <v>45549</v>
      </c>
      <c r="L16" s="203" t="n">
        <v>849</v>
      </c>
      <c r="M16" s="203" t="n">
        <v>92</v>
      </c>
      <c r="N16" s="203" t="n">
        <v>22</v>
      </c>
      <c r="O16" s="203" t="n">
        <v>5</v>
      </c>
      <c r="P16" s="203" t="n">
        <v>1</v>
      </c>
      <c r="Q16" s="203" t="n">
        <v>0</v>
      </c>
      <c r="R16" s="203" t="n">
        <v>0</v>
      </c>
      <c r="S16" s="204" t="n">
        <v>0.1084</v>
      </c>
      <c r="T16" s="204" t="n">
        <v>0.0259</v>
      </c>
      <c r="U16" s="204" t="n">
        <v>0.0059</v>
      </c>
      <c r="V16" s="204" t="n">
        <v>0.0012</v>
      </c>
      <c r="W16" s="204" t="n">
        <v>0</v>
      </c>
      <c r="X16" s="204" t="n">
        <v>0</v>
      </c>
    </row>
    <row r="17" ht="16.5" customHeight="1">
      <c r="A17" s="202" t="n">
        <v>45550</v>
      </c>
      <c r="B17" s="203" t="n">
        <v>802</v>
      </c>
      <c r="C17" s="203" t="n">
        <v>19285</v>
      </c>
      <c r="D17" s="203" t="n">
        <v>24.05</v>
      </c>
      <c r="E17" s="203" t="n">
        <v>57</v>
      </c>
      <c r="F17" s="204" t="n">
        <v>0.0711</v>
      </c>
      <c r="G17" s="203" t="n">
        <v>2171</v>
      </c>
      <c r="H17" s="203" t="n">
        <v>38.09</v>
      </c>
      <c r="I17" s="203"/>
      <c r="K17" s="254" t="n">
        <v>45550</v>
      </c>
      <c r="L17" s="203" t="n">
        <v>902</v>
      </c>
      <c r="M17" s="203" t="n">
        <v>81</v>
      </c>
      <c r="N17" s="203" t="n">
        <v>21</v>
      </c>
      <c r="O17" s="203" t="n">
        <v>8</v>
      </c>
      <c r="P17" s="203" t="n">
        <v>4</v>
      </c>
      <c r="Q17" s="203" t="n">
        <v>2</v>
      </c>
      <c r="R17" s="203" t="n">
        <v>1</v>
      </c>
      <c r="S17" s="204" t="n">
        <v>0.0898</v>
      </c>
      <c r="T17" s="204" t="n">
        <v>0.0233</v>
      </c>
      <c r="U17" s="204" t="n">
        <v>0.0089</v>
      </c>
      <c r="V17" s="204" t="n">
        <v>0.0044</v>
      </c>
      <c r="W17" s="204" t="n">
        <v>0.0022</v>
      </c>
      <c r="X17" s="204" t="n">
        <v>0.0011</v>
      </c>
    </row>
    <row r="18" ht="16.5" customHeight="1">
      <c r="A18" s="202" t="n">
        <v>45551</v>
      </c>
      <c r="B18" s="203" t="n">
        <v>691</v>
      </c>
      <c r="C18" s="203" t="n">
        <v>17252</v>
      </c>
      <c r="D18" s="203" t="n">
        <v>24.97</v>
      </c>
      <c r="E18" s="203" t="n">
        <v>44</v>
      </c>
      <c r="F18" s="204" t="n">
        <v>0.0637</v>
      </c>
      <c r="G18" s="203" t="n">
        <v>2350</v>
      </c>
      <c r="H18" s="203" t="n">
        <v>53.41</v>
      </c>
      <c r="I18" s="203"/>
      <c r="K18" s="254" t="n">
        <v>45551</v>
      </c>
      <c r="L18" s="203" t="n">
        <v>784</v>
      </c>
      <c r="M18" s="203" t="n">
        <v>68</v>
      </c>
      <c r="N18" s="203" t="n">
        <v>17</v>
      </c>
      <c r="O18" s="203" t="n">
        <v>11</v>
      </c>
      <c r="P18" s="203" t="n">
        <v>3</v>
      </c>
      <c r="Q18" s="203" t="n">
        <v>3</v>
      </c>
      <c r="R18" s="203" t="n">
        <v>0</v>
      </c>
      <c r="S18" s="204" t="n">
        <v>0.0867</v>
      </c>
      <c r="T18" s="204" t="n">
        <v>0.0217</v>
      </c>
      <c r="U18" s="204" t="n">
        <v>0.014</v>
      </c>
      <c r="V18" s="204" t="n">
        <v>0.0038</v>
      </c>
      <c r="W18" s="204" t="n">
        <v>0.0038</v>
      </c>
      <c r="X18" s="204" t="n">
        <v>0</v>
      </c>
    </row>
    <row r="19" ht="16.5" customHeight="1">
      <c r="A19" s="202" t="n">
        <v>45552</v>
      </c>
      <c r="B19" s="203" t="n">
        <v>714</v>
      </c>
      <c r="C19" s="203" t="n">
        <v>16211</v>
      </c>
      <c r="D19" s="203" t="n">
        <v>22.7</v>
      </c>
      <c r="E19" s="203" t="n">
        <v>38</v>
      </c>
      <c r="F19" s="204" t="n">
        <v>0.0532</v>
      </c>
      <c r="G19" s="203" t="n">
        <v>1300</v>
      </c>
      <c r="H19" s="203" t="n">
        <v>34.21</v>
      </c>
      <c r="I19" s="203"/>
      <c r="K19" s="254" t="n">
        <v>45552</v>
      </c>
      <c r="L19" s="203" t="n">
        <v>809</v>
      </c>
      <c r="M19" s="203" t="n">
        <v>67</v>
      </c>
      <c r="N19" s="203" t="n">
        <v>17</v>
      </c>
      <c r="O19" s="203" t="n">
        <v>7</v>
      </c>
      <c r="P19" s="203" t="n">
        <v>3</v>
      </c>
      <c r="Q19" s="203" t="n">
        <v>1</v>
      </c>
      <c r="R19" s="203" t="n">
        <v>1</v>
      </c>
      <c r="S19" s="204" t="n">
        <v>0.0828</v>
      </c>
      <c r="T19" s="204" t="n">
        <v>0.021</v>
      </c>
      <c r="U19" s="204" t="n">
        <v>0.0087</v>
      </c>
      <c r="V19" s="204" t="n">
        <v>0.0037</v>
      </c>
      <c r="W19" s="204" t="n">
        <v>0.0012</v>
      </c>
      <c r="X19" s="204" t="n">
        <v>0.0012</v>
      </c>
    </row>
    <row r="20" ht="16.5" customHeight="1">
      <c r="A20" s="202" t="n">
        <v>45553</v>
      </c>
      <c r="B20" s="203" t="n">
        <v>878</v>
      </c>
      <c r="C20" s="203" t="n">
        <v>22440</v>
      </c>
      <c r="D20" s="203" t="n">
        <v>25.56</v>
      </c>
      <c r="E20" s="203" t="n">
        <v>53</v>
      </c>
      <c r="F20" s="204" t="n">
        <v>0.0604</v>
      </c>
      <c r="G20" s="203" t="n">
        <v>3370</v>
      </c>
      <c r="H20" s="203" t="n">
        <v>63.58</v>
      </c>
      <c r="I20" s="203"/>
      <c r="K20" s="254" t="n">
        <v>45553</v>
      </c>
      <c r="L20" s="203" t="n">
        <v>1004</v>
      </c>
      <c r="M20" s="203" t="n">
        <v>99</v>
      </c>
      <c r="N20" s="203" t="n">
        <v>20</v>
      </c>
      <c r="O20" s="203" t="n">
        <v>9</v>
      </c>
      <c r="P20" s="203" t="n">
        <v>4</v>
      </c>
      <c r="Q20" s="203" t="n">
        <v>2</v>
      </c>
      <c r="R20" s="203" t="n">
        <v>2</v>
      </c>
      <c r="S20" s="204" t="n">
        <v>0.0986</v>
      </c>
      <c r="T20" s="204" t="n">
        <v>0.0199</v>
      </c>
      <c r="U20" s="204" t="n">
        <v>0.009</v>
      </c>
      <c r="V20" s="204" t="n">
        <v>0.004</v>
      </c>
      <c r="W20" s="204" t="n">
        <v>0.002</v>
      </c>
      <c r="X20" s="204" t="n">
        <v>0.002</v>
      </c>
    </row>
    <row r="21" ht="27.75" customHeight="1">
      <c r="A21" s="205" t="n">
        <v>45554</v>
      </c>
      <c r="B21" s="206" t="n">
        <v>1101</v>
      </c>
      <c r="C21" s="206" t="n">
        <v>33707</v>
      </c>
      <c r="D21" s="206" t="n">
        <v>30.61</v>
      </c>
      <c r="E21" s="206" t="n">
        <v>151</v>
      </c>
      <c r="F21" s="207" t="n">
        <v>0.1371</v>
      </c>
      <c r="G21" s="206" t="n">
        <v>10030</v>
      </c>
      <c r="H21" s="206" t="n">
        <v>66.42</v>
      </c>
      <c r="I21" s="208" t="s">
        <v>730</v>
      </c>
      <c r="K21" s="254" t="n">
        <v>45554</v>
      </c>
      <c r="L21" s="203" t="n">
        <v>1347</v>
      </c>
      <c r="M21" s="203" t="n">
        <v>246</v>
      </c>
      <c r="N21" s="203" t="n">
        <v>37</v>
      </c>
      <c r="O21" s="203" t="n">
        <v>15</v>
      </c>
      <c r="P21" s="203" t="n">
        <v>7</v>
      </c>
      <c r="Q21" s="203" t="n">
        <v>3</v>
      </c>
      <c r="R21" s="203" t="n">
        <v>1</v>
      </c>
      <c r="S21" s="204" t="n">
        <v>0.1826</v>
      </c>
      <c r="T21" s="204" t="n">
        <v>0.0275</v>
      </c>
      <c r="U21" s="204" t="n">
        <v>0.0111</v>
      </c>
      <c r="V21" s="204" t="n">
        <v>0.0052</v>
      </c>
      <c r="W21" s="204" t="n">
        <v>0.0022</v>
      </c>
      <c r="X21" s="204" t="n">
        <v>0.0007</v>
      </c>
    </row>
    <row r="22" ht="16.5" customHeight="1">
      <c r="A22" s="202" t="n">
        <v>45555</v>
      </c>
      <c r="B22" s="203" t="n">
        <v>1102</v>
      </c>
      <c r="C22" s="203" t="n">
        <v>28348</v>
      </c>
      <c r="D22" s="203" t="n">
        <v>25.72</v>
      </c>
      <c r="E22" s="203" t="n">
        <v>163</v>
      </c>
      <c r="F22" s="204" t="n">
        <v>0.1479</v>
      </c>
      <c r="G22" s="203" t="n">
        <v>5020</v>
      </c>
      <c r="H22" s="203" t="n">
        <v>30.8</v>
      </c>
      <c r="I22" s="203"/>
      <c r="K22" s="254" t="n">
        <v>45555</v>
      </c>
      <c r="L22" s="203" t="n">
        <v>1260</v>
      </c>
      <c r="M22" s="203" t="n">
        <v>245</v>
      </c>
      <c r="N22" s="203" t="n">
        <v>46</v>
      </c>
      <c r="O22" s="203" t="n">
        <v>19</v>
      </c>
      <c r="P22" s="203" t="n">
        <v>2</v>
      </c>
      <c r="Q22" s="203" t="n">
        <v>2</v>
      </c>
      <c r="R22" s="203" t="n">
        <v>1</v>
      </c>
      <c r="S22" s="204" t="n">
        <v>0.1944</v>
      </c>
      <c r="T22" s="204" t="n">
        <v>0.0365</v>
      </c>
      <c r="U22" s="204" t="n">
        <v>0.0151</v>
      </c>
      <c r="V22" s="204" t="n">
        <v>0.0016</v>
      </c>
      <c r="W22" s="204" t="n">
        <v>0.0016</v>
      </c>
      <c r="X22" s="204" t="n">
        <v>0.0008</v>
      </c>
    </row>
    <row r="23" ht="16.5" customHeight="1">
      <c r="A23" s="202" t="n">
        <v>45556</v>
      </c>
      <c r="B23" s="203" t="n">
        <v>917</v>
      </c>
      <c r="C23" s="203" t="n">
        <v>24493</v>
      </c>
      <c r="D23" s="203" t="n">
        <v>26.71</v>
      </c>
      <c r="E23" s="203" t="n">
        <v>127</v>
      </c>
      <c r="F23" s="204" t="n">
        <v>0.1385</v>
      </c>
      <c r="G23" s="203" t="n">
        <v>4598</v>
      </c>
      <c r="H23" s="203" t="n">
        <v>36.2</v>
      </c>
      <c r="I23" s="203"/>
      <c r="K23" s="254" t="n">
        <v>45556</v>
      </c>
      <c r="L23" s="203" t="n">
        <v>1027</v>
      </c>
      <c r="M23" s="203" t="n">
        <v>192</v>
      </c>
      <c r="N23" s="203" t="n">
        <v>35</v>
      </c>
      <c r="O23" s="203" t="n">
        <v>14</v>
      </c>
      <c r="P23" s="203" t="n">
        <v>7</v>
      </c>
      <c r="Q23" s="203" t="n">
        <v>6</v>
      </c>
      <c r="R23" s="203" t="n">
        <v>5</v>
      </c>
      <c r="S23" s="204" t="n">
        <v>0.187</v>
      </c>
      <c r="T23" s="204" t="n">
        <v>0.0341</v>
      </c>
      <c r="U23" s="204" t="n">
        <v>0.0136</v>
      </c>
      <c r="V23" s="204" t="n">
        <v>0.0068</v>
      </c>
      <c r="W23" s="204" t="n">
        <v>0.0058</v>
      </c>
      <c r="X23" s="204" t="n">
        <v>0.0049</v>
      </c>
    </row>
    <row r="24" ht="16.5" customHeight="1">
      <c r="A24" s="202" t="n">
        <v>45557</v>
      </c>
      <c r="B24" s="203" t="n">
        <v>932</v>
      </c>
      <c r="C24" s="203" t="n">
        <v>23855</v>
      </c>
      <c r="D24" s="203" t="n">
        <v>25.6</v>
      </c>
      <c r="E24" s="203" t="n">
        <v>131</v>
      </c>
      <c r="F24" s="204" t="n">
        <v>0.1406</v>
      </c>
      <c r="G24" s="203" t="n">
        <v>4347</v>
      </c>
      <c r="H24" s="203" t="n">
        <v>33.18</v>
      </c>
      <c r="I24" s="203"/>
      <c r="K24" s="254" t="n">
        <v>45557</v>
      </c>
      <c r="L24" s="203" t="n">
        <v>1079</v>
      </c>
      <c r="M24" s="203" t="n">
        <v>203</v>
      </c>
      <c r="N24" s="203" t="n">
        <v>35</v>
      </c>
      <c r="O24" s="203" t="n">
        <v>12</v>
      </c>
      <c r="P24" s="203" t="n">
        <v>5</v>
      </c>
      <c r="Q24" s="203" t="n">
        <v>2</v>
      </c>
      <c r="R24" s="203" t="n">
        <v>2</v>
      </c>
      <c r="S24" s="204" t="n">
        <v>0.1881</v>
      </c>
      <c r="T24" s="204" t="n">
        <v>0.0324</v>
      </c>
      <c r="U24" s="204" t="n">
        <v>0.0111</v>
      </c>
      <c r="V24" s="204" t="n">
        <v>0.0046</v>
      </c>
      <c r="W24" s="204" t="n">
        <v>0.0019</v>
      </c>
      <c r="X24" s="204" t="n">
        <v>0.0019</v>
      </c>
    </row>
    <row r="25" ht="16.5" customHeight="1">
      <c r="A25" s="202" t="n">
        <v>45558</v>
      </c>
      <c r="B25" s="203" t="n">
        <v>1017</v>
      </c>
      <c r="C25" s="203" t="n">
        <v>25856</v>
      </c>
      <c r="D25" s="203" t="n">
        <v>25.42</v>
      </c>
      <c r="E25" s="203" t="n">
        <v>131</v>
      </c>
      <c r="F25" s="204" t="n">
        <v>0.1288</v>
      </c>
      <c r="G25" s="203" t="n">
        <v>4831</v>
      </c>
      <c r="H25" s="203" t="n">
        <v>36.88</v>
      </c>
      <c r="I25" s="203"/>
      <c r="K25" s="254" t="n">
        <v>45558</v>
      </c>
      <c r="L25" s="203" t="n">
        <v>1204</v>
      </c>
      <c r="M25" s="203" t="n">
        <v>205</v>
      </c>
      <c r="N25" s="203" t="n">
        <v>34</v>
      </c>
      <c r="O25" s="203" t="n">
        <v>12</v>
      </c>
      <c r="P25" s="203" t="n">
        <v>4</v>
      </c>
      <c r="Q25" s="203" t="n">
        <v>2</v>
      </c>
      <c r="R25" s="203" t="n">
        <v>2</v>
      </c>
      <c r="S25" s="204" t="n">
        <v>0.1703</v>
      </c>
      <c r="T25" s="204" t="n">
        <v>0.0282</v>
      </c>
      <c r="U25" s="204" t="n">
        <v>0.01</v>
      </c>
      <c r="V25" s="204" t="n">
        <v>0.0033</v>
      </c>
      <c r="W25" s="204" t="n">
        <v>0.0017</v>
      </c>
      <c r="X25" s="204" t="n">
        <v>0.0017</v>
      </c>
    </row>
    <row r="26" ht="16.5" customHeight="1">
      <c r="A26" s="202" t="n">
        <v>45559</v>
      </c>
      <c r="B26" s="203" t="n">
        <v>1416</v>
      </c>
      <c r="C26" s="203" t="n">
        <v>35692</v>
      </c>
      <c r="D26" s="203" t="n">
        <v>25.21</v>
      </c>
      <c r="E26" s="203" t="n">
        <v>187</v>
      </c>
      <c r="F26" s="204" t="n">
        <v>0.1321</v>
      </c>
      <c r="G26" s="203" t="n">
        <v>5675</v>
      </c>
      <c r="H26" s="203" t="n">
        <v>30.35</v>
      </c>
      <c r="I26" s="203"/>
      <c r="K26" s="254" t="n">
        <v>45559</v>
      </c>
      <c r="L26" s="203" t="n">
        <v>1661</v>
      </c>
      <c r="M26" s="203" t="n">
        <v>304</v>
      </c>
      <c r="N26" s="203" t="n">
        <v>57</v>
      </c>
      <c r="O26" s="203" t="n">
        <v>17</v>
      </c>
      <c r="P26" s="203" t="n">
        <v>6</v>
      </c>
      <c r="Q26" s="203" t="n">
        <v>3</v>
      </c>
      <c r="R26" s="203" t="n">
        <v>1</v>
      </c>
      <c r="S26" s="204" t="n">
        <v>0.183</v>
      </c>
      <c r="T26" s="204" t="n">
        <v>0.0343</v>
      </c>
      <c r="U26" s="204" t="n">
        <v>0.0102</v>
      </c>
      <c r="V26" s="204" t="n">
        <v>0.0036</v>
      </c>
      <c r="W26" s="204" t="n">
        <v>0.0018</v>
      </c>
      <c r="X26" s="204" t="n">
        <v>0.0006</v>
      </c>
    </row>
    <row r="27" ht="16.5" customHeight="1">
      <c r="A27" s="202" t="n">
        <v>45560</v>
      </c>
      <c r="B27" s="203" t="n">
        <v>1518</v>
      </c>
      <c r="C27" s="203" t="n">
        <v>38481</v>
      </c>
      <c r="D27" s="203" t="n">
        <v>25.35</v>
      </c>
      <c r="E27" s="203" t="n">
        <v>180</v>
      </c>
      <c r="F27" s="204" t="n">
        <v>0.1186</v>
      </c>
      <c r="G27" s="203" t="n">
        <v>6616</v>
      </c>
      <c r="H27" s="203" t="n">
        <v>36.76</v>
      </c>
      <c r="I27" s="203"/>
      <c r="K27" s="254" t="n">
        <v>45560</v>
      </c>
      <c r="L27" s="203" t="n">
        <v>1785</v>
      </c>
      <c r="M27" s="203" t="n">
        <v>301</v>
      </c>
      <c r="N27" s="203" t="n">
        <v>58</v>
      </c>
      <c r="O27" s="203" t="n">
        <v>13</v>
      </c>
      <c r="P27" s="203" t="n">
        <v>8</v>
      </c>
      <c r="Q27" s="203" t="n">
        <v>2</v>
      </c>
      <c r="R27" s="203" t="n">
        <v>1</v>
      </c>
      <c r="S27" s="204" t="n">
        <v>0.1686</v>
      </c>
      <c r="T27" s="204" t="n">
        <v>0.0325</v>
      </c>
      <c r="U27" s="204" t="n">
        <v>0.0073</v>
      </c>
      <c r="V27" s="204" t="n">
        <v>0.0045</v>
      </c>
      <c r="W27" s="204" t="n">
        <v>0.0011</v>
      </c>
      <c r="X27" s="204" t="n">
        <v>0.0006</v>
      </c>
    </row>
    <row r="28" ht="16.5" customHeight="1">
      <c r="A28" s="202" t="n">
        <v>45561</v>
      </c>
      <c r="B28" s="203" t="n">
        <v>1597</v>
      </c>
      <c r="C28" s="203" t="n">
        <v>40787</v>
      </c>
      <c r="D28" s="203" t="n">
        <v>25.54</v>
      </c>
      <c r="E28" s="203" t="n">
        <v>197</v>
      </c>
      <c r="F28" s="204" t="n">
        <v>0.1234</v>
      </c>
      <c r="G28" s="203" t="n">
        <v>6602</v>
      </c>
      <c r="H28" s="203" t="n">
        <v>33.51</v>
      </c>
      <c r="I28" s="203"/>
      <c r="K28" s="254" t="n">
        <v>45561</v>
      </c>
      <c r="L28" s="203" t="n">
        <v>1929</v>
      </c>
      <c r="M28" s="203" t="n">
        <v>313</v>
      </c>
      <c r="N28" s="203" t="n">
        <v>58</v>
      </c>
      <c r="O28" s="203" t="n">
        <v>16</v>
      </c>
      <c r="P28" s="203" t="n">
        <v>6</v>
      </c>
      <c r="Q28" s="203" t="n">
        <v>4</v>
      </c>
      <c r="R28" s="203" t="n">
        <v>3</v>
      </c>
      <c r="S28" s="204" t="n">
        <v>0.1623</v>
      </c>
      <c r="T28" s="204" t="n">
        <v>0.0301</v>
      </c>
      <c r="U28" s="204" t="n">
        <v>0.0083</v>
      </c>
      <c r="V28" s="204" t="n">
        <v>0.0031</v>
      </c>
      <c r="W28" s="204" t="n">
        <v>0.0021</v>
      </c>
      <c r="X28" s="204" t="n">
        <v>0.0016</v>
      </c>
    </row>
    <row r="29" ht="16.5" customHeight="1">
      <c r="A29" s="202" t="n">
        <v>45562</v>
      </c>
      <c r="B29" s="203" t="n">
        <v>1804</v>
      </c>
      <c r="C29" s="203" t="n">
        <v>45456</v>
      </c>
      <c r="D29" s="203" t="n">
        <v>25.2</v>
      </c>
      <c r="E29" s="203" t="n">
        <v>191</v>
      </c>
      <c r="F29" s="204" t="n">
        <v>0.1059</v>
      </c>
      <c r="G29" s="203" t="n">
        <v>6395</v>
      </c>
      <c r="H29" s="203" t="n">
        <v>33.48</v>
      </c>
      <c r="I29" s="203"/>
      <c r="K29" s="254" t="n">
        <v>45562</v>
      </c>
      <c r="L29" s="203" t="n">
        <v>2128</v>
      </c>
      <c r="M29" s="203" t="n">
        <v>334</v>
      </c>
      <c r="N29" s="203" t="n">
        <v>54</v>
      </c>
      <c r="O29" s="203" t="n">
        <v>14</v>
      </c>
      <c r="P29" s="203" t="n">
        <v>4</v>
      </c>
      <c r="Q29" s="203" t="n">
        <v>2</v>
      </c>
      <c r="R29" s="203" t="n">
        <v>2</v>
      </c>
      <c r="S29" s="204" t="n">
        <v>0.157</v>
      </c>
      <c r="T29" s="204" t="n">
        <v>0.0254</v>
      </c>
      <c r="U29" s="204" t="n">
        <v>0.0066</v>
      </c>
      <c r="V29" s="204" t="n">
        <v>0.0019</v>
      </c>
      <c r="W29" s="204" t="n">
        <v>0.0009</v>
      </c>
      <c r="X29" s="204" t="n">
        <v>0.0009</v>
      </c>
    </row>
    <row r="30" ht="16.5" customHeight="1">
      <c r="A30" s="202" t="n">
        <v>45563</v>
      </c>
      <c r="B30" s="203" t="n">
        <v>2345</v>
      </c>
      <c r="C30" s="203" t="n">
        <v>60667</v>
      </c>
      <c r="D30" s="203" t="n">
        <v>25.87</v>
      </c>
      <c r="E30" s="203" t="n">
        <v>280</v>
      </c>
      <c r="F30" s="204" t="n">
        <v>0.1194</v>
      </c>
      <c r="G30" s="203" t="n">
        <v>10081</v>
      </c>
      <c r="H30" s="203" t="n">
        <v>36</v>
      </c>
      <c r="I30" s="203"/>
      <c r="K30" s="254" t="n">
        <v>45563</v>
      </c>
      <c r="L30" s="203" t="n">
        <v>2698</v>
      </c>
      <c r="M30" s="203" t="n">
        <v>438</v>
      </c>
      <c r="N30" s="203" t="n">
        <v>70</v>
      </c>
      <c r="O30" s="203" t="n">
        <v>21</v>
      </c>
      <c r="P30" s="203" t="n">
        <v>10</v>
      </c>
      <c r="Q30" s="203" t="n">
        <v>5</v>
      </c>
      <c r="R30" s="203" t="n">
        <v>4</v>
      </c>
      <c r="S30" s="204" t="n">
        <v>0.1623</v>
      </c>
      <c r="T30" s="204" t="n">
        <v>0.0259</v>
      </c>
      <c r="U30" s="204" t="n">
        <v>0.0078</v>
      </c>
      <c r="V30" s="204" t="n">
        <v>0.0037</v>
      </c>
      <c r="W30" s="204" t="n">
        <v>0.0019</v>
      </c>
      <c r="X30" s="204" t="n">
        <v>0.0015</v>
      </c>
    </row>
    <row r="31" ht="16.5" customHeight="1">
      <c r="A31" s="202" t="n">
        <v>45564</v>
      </c>
      <c r="B31" s="203" t="n">
        <v>2462</v>
      </c>
      <c r="C31" s="203" t="n">
        <v>62665</v>
      </c>
      <c r="D31" s="203" t="n">
        <v>25.45</v>
      </c>
      <c r="E31" s="203" t="n">
        <v>293</v>
      </c>
      <c r="F31" s="204" t="n">
        <v>0.119</v>
      </c>
      <c r="G31" s="203" t="n">
        <v>8574</v>
      </c>
      <c r="H31" s="203" t="n">
        <v>29.26</v>
      </c>
      <c r="I31" s="203"/>
      <c r="K31" s="254" t="n">
        <v>45564</v>
      </c>
      <c r="L31" s="203" t="n">
        <v>2880</v>
      </c>
      <c r="M31" s="203" t="n">
        <v>471</v>
      </c>
      <c r="N31" s="203" t="n">
        <v>63</v>
      </c>
      <c r="O31" s="203" t="n">
        <v>19</v>
      </c>
      <c r="P31" s="203" t="n">
        <v>8</v>
      </c>
      <c r="Q31" s="203" t="n">
        <v>3</v>
      </c>
      <c r="R31" s="203" t="n">
        <v>1</v>
      </c>
      <c r="S31" s="204" t="n">
        <v>0.1635</v>
      </c>
      <c r="T31" s="204" t="n">
        <v>0.0219</v>
      </c>
      <c r="U31" s="204" t="n">
        <v>0.0066</v>
      </c>
      <c r="V31" s="204" t="n">
        <v>0.0028</v>
      </c>
      <c r="W31" s="204" t="n">
        <v>0.001</v>
      </c>
      <c r="X31" s="204" t="n">
        <v>0.0003</v>
      </c>
    </row>
    <row r="32" ht="16.5" customHeight="1">
      <c r="A32" s="202" t="n">
        <v>45565</v>
      </c>
      <c r="B32" s="203" t="n">
        <v>2759</v>
      </c>
      <c r="C32" s="203" t="n">
        <v>69786</v>
      </c>
      <c r="D32" s="203" t="n">
        <v>25.29</v>
      </c>
      <c r="E32" s="203" t="n">
        <v>339</v>
      </c>
      <c r="F32" s="204" t="n">
        <v>0.1229</v>
      </c>
      <c r="G32" s="203" t="n">
        <v>10355</v>
      </c>
      <c r="H32" s="203" t="n">
        <v>30.55</v>
      </c>
      <c r="I32" s="203"/>
      <c r="K32" s="254" t="n">
        <v>45565</v>
      </c>
      <c r="L32" s="203" t="n">
        <v>3285</v>
      </c>
      <c r="M32" s="203" t="n">
        <v>556</v>
      </c>
      <c r="N32" s="203" t="n">
        <v>86</v>
      </c>
      <c r="O32" s="203" t="n">
        <v>25</v>
      </c>
      <c r="P32" s="203" t="n">
        <v>12</v>
      </c>
      <c r="Q32" s="203" t="n">
        <v>6</v>
      </c>
      <c r="R32" s="203" t="n">
        <v>4</v>
      </c>
      <c r="S32" s="204" t="n">
        <v>0.1693</v>
      </c>
      <c r="T32" s="204" t="n">
        <v>0.0262</v>
      </c>
      <c r="U32" s="204" t="n">
        <v>0.0076</v>
      </c>
      <c r="V32" s="204" t="n">
        <v>0.0037</v>
      </c>
      <c r="W32" s="204" t="n">
        <v>0.0018</v>
      </c>
      <c r="X32" s="204" t="n">
        <v>0.0012</v>
      </c>
    </row>
    <row r="33" ht="16.5" customHeight="1">
      <c r="A33" s="202" t="n">
        <v>45566</v>
      </c>
      <c r="B33" s="203" t="n">
        <v>2868</v>
      </c>
      <c r="C33" s="203" t="n">
        <v>73662</v>
      </c>
      <c r="D33" s="203" t="n">
        <v>25.68</v>
      </c>
      <c r="E33" s="203" t="n">
        <v>307</v>
      </c>
      <c r="F33" s="204" t="n">
        <v>0.107</v>
      </c>
      <c r="G33" s="203" t="n">
        <v>10271</v>
      </c>
      <c r="H33" s="203" t="n">
        <v>33.46</v>
      </c>
      <c r="I33" s="203"/>
      <c r="K33" s="254" t="n">
        <v>45566</v>
      </c>
      <c r="L33" s="203" t="n">
        <v>3414</v>
      </c>
      <c r="M33" s="203" t="n">
        <v>552</v>
      </c>
      <c r="N33" s="203" t="n">
        <v>107</v>
      </c>
      <c r="O33" s="203" t="n">
        <v>34</v>
      </c>
      <c r="P33" s="203" t="n">
        <v>12</v>
      </c>
      <c r="Q33" s="203" t="n">
        <v>5</v>
      </c>
      <c r="R33" s="203" t="n">
        <v>3</v>
      </c>
      <c r="S33" s="204" t="n">
        <v>0.1617</v>
      </c>
      <c r="T33" s="204" t="n">
        <v>0.0313</v>
      </c>
      <c r="U33" s="204" t="n">
        <v>0.01</v>
      </c>
      <c r="V33" s="204" t="n">
        <v>0.0035</v>
      </c>
      <c r="W33" s="204" t="n">
        <v>0.0015</v>
      </c>
      <c r="X33" s="204" t="n">
        <v>0.0009</v>
      </c>
    </row>
    <row r="34" ht="16.5" customHeight="1">
      <c r="A34" s="202" t="n">
        <v>45567</v>
      </c>
      <c r="B34" s="203" t="n">
        <v>3139</v>
      </c>
      <c r="C34" s="203" t="n">
        <v>79232</v>
      </c>
      <c r="D34" s="203" t="n">
        <v>25.24</v>
      </c>
      <c r="E34" s="203" t="n">
        <v>372</v>
      </c>
      <c r="F34" s="204" t="n">
        <v>0.1185</v>
      </c>
      <c r="G34" s="203" t="n">
        <v>12432</v>
      </c>
      <c r="H34" s="203" t="n">
        <v>33.42</v>
      </c>
      <c r="I34" s="203"/>
      <c r="K34" s="254" t="n">
        <v>45567</v>
      </c>
      <c r="L34" s="203" t="n">
        <v>3592</v>
      </c>
      <c r="M34" s="203" t="n">
        <v>609</v>
      </c>
      <c r="N34" s="203" t="n">
        <v>121</v>
      </c>
      <c r="O34" s="203" t="n">
        <v>44</v>
      </c>
      <c r="P34" s="203" t="n">
        <v>23</v>
      </c>
      <c r="Q34" s="203" t="n">
        <v>12</v>
      </c>
      <c r="R34" s="203" t="n">
        <v>7</v>
      </c>
      <c r="S34" s="204" t="n">
        <v>0.1695</v>
      </c>
      <c r="T34" s="204" t="n">
        <v>0.0337</v>
      </c>
      <c r="U34" s="204" t="n">
        <v>0.0122</v>
      </c>
      <c r="V34" s="204" t="n">
        <v>0.0064</v>
      </c>
      <c r="W34" s="204" t="n">
        <v>0.0033</v>
      </c>
      <c r="X34" s="204" t="n">
        <v>0.0019</v>
      </c>
    </row>
    <row r="35" ht="16.5" customHeight="1">
      <c r="A35" s="202" t="n">
        <v>45568</v>
      </c>
      <c r="B35" s="203" t="n">
        <v>3235</v>
      </c>
      <c r="C35" s="203" t="n">
        <v>84318</v>
      </c>
      <c r="D35" s="203" t="n">
        <v>26.06</v>
      </c>
      <c r="E35" s="203" t="n">
        <v>385</v>
      </c>
      <c r="F35" s="204" t="n">
        <v>0.119</v>
      </c>
      <c r="G35" s="203" t="n">
        <v>13075</v>
      </c>
      <c r="H35" s="203" t="n">
        <v>33.96</v>
      </c>
      <c r="I35" s="203"/>
      <c r="K35" s="254" t="n">
        <v>45568</v>
      </c>
      <c r="L35" s="203" t="n">
        <v>3894</v>
      </c>
      <c r="M35" s="203" t="n">
        <v>629</v>
      </c>
      <c r="N35" s="203" t="n">
        <v>126</v>
      </c>
      <c r="O35" s="203" t="n">
        <v>37</v>
      </c>
      <c r="P35" s="203" t="n">
        <v>9</v>
      </c>
      <c r="Q35" s="203" t="n">
        <v>5</v>
      </c>
      <c r="R35" s="203" t="n">
        <v>3</v>
      </c>
      <c r="S35" s="204" t="n">
        <v>0.1615</v>
      </c>
      <c r="T35" s="204" t="n">
        <v>0.0324</v>
      </c>
      <c r="U35" s="204" t="n">
        <v>0.0095</v>
      </c>
      <c r="V35" s="204" t="n">
        <v>0.0023</v>
      </c>
      <c r="W35" s="204" t="n">
        <v>0.0013</v>
      </c>
      <c r="X35" s="204" t="n">
        <v>0.0008</v>
      </c>
    </row>
    <row r="36" ht="16.5" customHeight="1">
      <c r="A36" s="202" t="n">
        <v>45569</v>
      </c>
      <c r="B36" s="203" t="n">
        <v>3023</v>
      </c>
      <c r="C36" s="203" t="n">
        <v>79950</v>
      </c>
      <c r="D36" s="203" t="n">
        <v>26.45</v>
      </c>
      <c r="E36" s="203" t="n">
        <v>369</v>
      </c>
      <c r="F36" s="204" t="n">
        <v>0.1221</v>
      </c>
      <c r="G36" s="203" t="n">
        <v>13119</v>
      </c>
      <c r="H36" s="203" t="n">
        <v>35.55</v>
      </c>
      <c r="I36" s="203"/>
      <c r="K36" s="254" t="n">
        <v>45569</v>
      </c>
      <c r="L36" s="203" t="n">
        <v>3493</v>
      </c>
      <c r="M36" s="203" t="n">
        <v>595</v>
      </c>
      <c r="N36" s="203" t="n">
        <v>120</v>
      </c>
      <c r="O36" s="203" t="n">
        <v>34</v>
      </c>
      <c r="P36" s="203" t="n">
        <v>18</v>
      </c>
      <c r="Q36" s="203" t="n">
        <v>8</v>
      </c>
      <c r="R36" s="203" t="n">
        <v>4</v>
      </c>
      <c r="S36" s="204" t="n">
        <v>0.1703</v>
      </c>
      <c r="T36" s="204" t="n">
        <v>0.0344</v>
      </c>
      <c r="U36" s="204" t="n">
        <v>0.0097</v>
      </c>
      <c r="V36" s="204" t="n">
        <v>0.0052</v>
      </c>
      <c r="W36" s="204" t="n">
        <v>0.0023</v>
      </c>
      <c r="X36" s="204" t="n">
        <v>0.0011</v>
      </c>
    </row>
    <row r="37" ht="16.5" customHeight="1">
      <c r="A37" s="202" t="n">
        <v>45570</v>
      </c>
      <c r="B37" s="203" t="n">
        <v>2720</v>
      </c>
      <c r="C37" s="203" t="n">
        <v>73644</v>
      </c>
      <c r="D37" s="203" t="n">
        <v>27.08</v>
      </c>
      <c r="E37" s="203" t="n">
        <v>361</v>
      </c>
      <c r="F37" s="204" t="n">
        <v>0.1327</v>
      </c>
      <c r="G37" s="203" t="n">
        <v>15034</v>
      </c>
      <c r="H37" s="203" t="n">
        <v>41.65</v>
      </c>
      <c r="I37" s="203"/>
      <c r="K37" s="254" t="n">
        <v>45570</v>
      </c>
      <c r="L37" s="203" t="n">
        <v>3081</v>
      </c>
      <c r="M37" s="203" t="n">
        <v>537</v>
      </c>
      <c r="N37" s="203" t="n">
        <v>107</v>
      </c>
      <c r="O37" s="203" t="n">
        <v>42</v>
      </c>
      <c r="P37" s="203" t="n">
        <v>21</v>
      </c>
      <c r="Q37" s="203" t="n">
        <v>13</v>
      </c>
      <c r="R37" s="203" t="n">
        <v>7</v>
      </c>
      <c r="S37" s="204" t="n">
        <v>0.1743</v>
      </c>
      <c r="T37" s="204" t="n">
        <v>0.0347</v>
      </c>
      <c r="U37" s="204" t="n">
        <v>0.0136</v>
      </c>
      <c r="V37" s="204" t="n">
        <v>0.0068</v>
      </c>
      <c r="W37" s="204" t="n">
        <v>0.0042</v>
      </c>
      <c r="X37" s="204" t="n">
        <v>0.0023</v>
      </c>
    </row>
    <row r="38" ht="16.5" customHeight="1">
      <c r="A38" s="202" t="n">
        <v>45571</v>
      </c>
      <c r="B38" s="203" t="n">
        <v>2153</v>
      </c>
      <c r="C38" s="203" t="n">
        <v>57408</v>
      </c>
      <c r="D38" s="203" t="n">
        <v>26.66</v>
      </c>
      <c r="E38" s="203" t="n">
        <v>289</v>
      </c>
      <c r="F38" s="204" t="n">
        <v>0.1342</v>
      </c>
      <c r="G38" s="203" t="n">
        <v>10074</v>
      </c>
      <c r="H38" s="203" t="n">
        <v>34.86</v>
      </c>
      <c r="I38" s="203"/>
      <c r="K38" s="254" t="n">
        <v>45571</v>
      </c>
      <c r="L38" s="203" t="n">
        <v>2475</v>
      </c>
      <c r="M38" s="203" t="n">
        <v>442</v>
      </c>
      <c r="N38" s="203" t="n">
        <v>100</v>
      </c>
      <c r="O38" s="203" t="n">
        <v>21</v>
      </c>
      <c r="P38" s="203" t="n">
        <v>10</v>
      </c>
      <c r="Q38" s="203" t="n">
        <v>5</v>
      </c>
      <c r="R38" s="203" t="n">
        <v>3</v>
      </c>
      <c r="S38" s="204" t="n">
        <v>0.1786</v>
      </c>
      <c r="T38" s="204" t="n">
        <v>0.0404</v>
      </c>
      <c r="U38" s="204" t="n">
        <v>0.0085</v>
      </c>
      <c r="V38" s="204" t="n">
        <v>0.004</v>
      </c>
      <c r="W38" s="204" t="n">
        <v>0.002</v>
      </c>
      <c r="X38" s="204" t="n">
        <v>0.0012</v>
      </c>
    </row>
    <row r="39" ht="16.5" customHeight="1">
      <c r="A39" s="202" t="n">
        <v>45572</v>
      </c>
      <c r="B39" s="203" t="n">
        <v>2115</v>
      </c>
      <c r="C39" s="203" t="n">
        <v>54342</v>
      </c>
      <c r="D39" s="203" t="n">
        <v>25.69</v>
      </c>
      <c r="E39" s="203" t="n">
        <v>253</v>
      </c>
      <c r="F39" s="204" t="n">
        <v>0.1196</v>
      </c>
      <c r="G39" s="203" t="n">
        <v>8220</v>
      </c>
      <c r="H39" s="203" t="n">
        <v>32.49</v>
      </c>
      <c r="I39" s="203"/>
      <c r="K39" s="254" t="n">
        <v>45572</v>
      </c>
      <c r="L39" s="203" t="n">
        <v>2505</v>
      </c>
      <c r="M39" s="203" t="n">
        <v>398</v>
      </c>
      <c r="N39" s="203" t="n">
        <v>87</v>
      </c>
      <c r="O39" s="203" t="n">
        <v>25</v>
      </c>
      <c r="P39" s="203" t="n">
        <v>11</v>
      </c>
      <c r="Q39" s="203" t="n">
        <v>6</v>
      </c>
      <c r="R39" s="203" t="n">
        <v>2</v>
      </c>
      <c r="S39" s="204" t="n">
        <v>0.1589</v>
      </c>
      <c r="T39" s="204" t="n">
        <v>0.0347</v>
      </c>
      <c r="U39" s="204" t="n">
        <v>0.01</v>
      </c>
      <c r="V39" s="204" t="n">
        <v>0.0044</v>
      </c>
      <c r="W39" s="204" t="n">
        <v>0.0024</v>
      </c>
      <c r="X39" s="204" t="n">
        <v>0.0008</v>
      </c>
    </row>
    <row r="40" ht="16.5" customHeight="1">
      <c r="A40" s="202" t="n">
        <v>45573</v>
      </c>
      <c r="B40" s="203" t="n">
        <v>3020</v>
      </c>
      <c r="C40" s="203" t="n">
        <v>79493</v>
      </c>
      <c r="D40" s="203" t="n">
        <v>26.32</v>
      </c>
      <c r="E40" s="203" t="n">
        <v>365</v>
      </c>
      <c r="F40" s="204" t="n">
        <v>0.1209</v>
      </c>
      <c r="G40" s="203" t="n">
        <v>14162</v>
      </c>
      <c r="H40" s="203" t="n">
        <v>38.8</v>
      </c>
      <c r="I40" s="203"/>
      <c r="K40" s="254" t="n">
        <v>45573</v>
      </c>
      <c r="L40" s="203" t="n">
        <v>3470</v>
      </c>
      <c r="M40" s="203" t="n">
        <v>586</v>
      </c>
      <c r="N40" s="203" t="n">
        <v>104</v>
      </c>
      <c r="O40" s="203" t="n">
        <v>34</v>
      </c>
      <c r="P40" s="203" t="n">
        <v>10</v>
      </c>
      <c r="Q40" s="203" t="n">
        <v>6</v>
      </c>
      <c r="R40" s="203" t="n">
        <v>4</v>
      </c>
      <c r="S40" s="204" t="n">
        <v>0.1689</v>
      </c>
      <c r="T40" s="204" t="n">
        <v>0.03</v>
      </c>
      <c r="U40" s="204" t="n">
        <v>0.0098</v>
      </c>
      <c r="V40" s="204" t="n">
        <v>0.0029</v>
      </c>
      <c r="W40" s="204" t="n">
        <v>0.0017</v>
      </c>
      <c r="X40" s="204" t="n">
        <v>0.0012</v>
      </c>
    </row>
    <row r="41" ht="16.5" customHeight="1">
      <c r="A41" s="202" t="n">
        <v>45574</v>
      </c>
      <c r="B41" s="203" t="n">
        <v>2261</v>
      </c>
      <c r="C41" s="203" t="n">
        <v>57882</v>
      </c>
      <c r="D41" s="203" t="n">
        <v>25.6</v>
      </c>
      <c r="E41" s="203" t="n">
        <v>301</v>
      </c>
      <c r="F41" s="204" t="n">
        <v>0.1331</v>
      </c>
      <c r="G41" s="203" t="n">
        <v>9317</v>
      </c>
      <c r="H41" s="203" t="n">
        <v>30.95</v>
      </c>
      <c r="I41" s="203"/>
      <c r="K41" s="254" t="n">
        <v>45574</v>
      </c>
      <c r="L41" s="203" t="n">
        <v>2624</v>
      </c>
      <c r="M41" s="203" t="n">
        <v>467</v>
      </c>
      <c r="N41" s="203" t="n">
        <v>73</v>
      </c>
      <c r="O41" s="203" t="n">
        <v>32</v>
      </c>
      <c r="P41" s="203" t="n">
        <v>15</v>
      </c>
      <c r="Q41" s="203" t="n">
        <v>6</v>
      </c>
      <c r="R41" s="203" t="n">
        <v>4</v>
      </c>
      <c r="S41" s="204" t="n">
        <v>0.178</v>
      </c>
      <c r="T41" s="204" t="n">
        <v>0.0278</v>
      </c>
      <c r="U41" s="204" t="n">
        <v>0.0122</v>
      </c>
      <c r="V41" s="204" t="n">
        <v>0.0057</v>
      </c>
      <c r="W41" s="204" t="n">
        <v>0.0023</v>
      </c>
      <c r="X41" s="204" t="n">
        <v>0.0015</v>
      </c>
    </row>
    <row r="42" ht="16.5" customHeight="1">
      <c r="A42" s="202" t="n">
        <v>45575</v>
      </c>
      <c r="B42" s="203" t="n">
        <v>1851</v>
      </c>
      <c r="C42" s="203" t="n">
        <v>46765</v>
      </c>
      <c r="D42" s="203" t="n">
        <v>25.26</v>
      </c>
      <c r="E42" s="203" t="n">
        <v>243</v>
      </c>
      <c r="F42" s="204" t="n">
        <v>0.1313</v>
      </c>
      <c r="G42" s="203" t="n">
        <v>7257</v>
      </c>
      <c r="H42" s="203" t="n">
        <v>29.86</v>
      </c>
      <c r="I42" s="203"/>
      <c r="K42" s="254" t="n">
        <v>45575</v>
      </c>
      <c r="L42" s="203" t="n">
        <v>2136</v>
      </c>
      <c r="M42" s="203" t="n">
        <v>361</v>
      </c>
      <c r="N42" s="203" t="n">
        <v>66</v>
      </c>
      <c r="O42" s="203" t="n">
        <v>21</v>
      </c>
      <c r="P42" s="203" t="n">
        <v>11</v>
      </c>
      <c r="Q42" s="203" t="n">
        <v>7</v>
      </c>
      <c r="R42" s="203" t="n">
        <v>4</v>
      </c>
      <c r="S42" s="204" t="n">
        <v>0.169</v>
      </c>
      <c r="T42" s="204" t="n">
        <v>0.0309</v>
      </c>
      <c r="U42" s="204" t="n">
        <v>0.0098</v>
      </c>
      <c r="V42" s="204" t="n">
        <v>0.0051</v>
      </c>
      <c r="W42" s="204" t="n">
        <v>0.0033</v>
      </c>
      <c r="X42" s="204" t="n">
        <v>0.0019</v>
      </c>
    </row>
    <row r="43" ht="16.5" customHeight="1">
      <c r="A43" s="202" t="n">
        <v>45576</v>
      </c>
      <c r="B43" s="203" t="n">
        <v>892</v>
      </c>
      <c r="C43" s="203" t="n">
        <v>23246</v>
      </c>
      <c r="D43" s="203" t="n">
        <v>26.06</v>
      </c>
      <c r="E43" s="203" t="n">
        <v>125</v>
      </c>
      <c r="F43" s="204" t="n">
        <v>0.1401</v>
      </c>
      <c r="G43" s="203" t="n">
        <v>3770</v>
      </c>
      <c r="H43" s="203" t="n">
        <v>30.16</v>
      </c>
      <c r="I43" s="203"/>
      <c r="K43" s="254" t="n">
        <v>45576</v>
      </c>
      <c r="L43" s="203" t="n">
        <v>1012</v>
      </c>
      <c r="M43" s="203" t="n">
        <v>173</v>
      </c>
      <c r="N43" s="203" t="n">
        <v>30</v>
      </c>
      <c r="O43" s="203" t="n">
        <v>17</v>
      </c>
      <c r="P43" s="203" t="n">
        <v>9</v>
      </c>
      <c r="Q43" s="203" t="n">
        <v>3</v>
      </c>
      <c r="R43" s="203" t="n">
        <v>3</v>
      </c>
      <c r="S43" s="204" t="n">
        <v>0.1709</v>
      </c>
      <c r="T43" s="204" t="n">
        <v>0.0296</v>
      </c>
      <c r="U43" s="204" t="n">
        <v>0.0168</v>
      </c>
      <c r="V43" s="204" t="n">
        <v>0.0089</v>
      </c>
      <c r="W43" s="204" t="n">
        <v>0.003</v>
      </c>
      <c r="X43" s="204" t="n">
        <v>0.003</v>
      </c>
    </row>
    <row r="44" ht="16.5" customHeight="1">
      <c r="A44" s="202" t="n">
        <v>45577</v>
      </c>
      <c r="B44" s="203" t="n">
        <v>1105</v>
      </c>
      <c r="C44" s="203" t="n">
        <v>28618</v>
      </c>
      <c r="D44" s="203" t="n">
        <v>25.9</v>
      </c>
      <c r="E44" s="203" t="n">
        <v>160</v>
      </c>
      <c r="F44" s="204" t="n">
        <v>0.1448</v>
      </c>
      <c r="G44" s="203" t="n">
        <v>4920</v>
      </c>
      <c r="H44" s="203" t="n">
        <v>30.75</v>
      </c>
      <c r="I44" s="203"/>
      <c r="K44" s="254" t="n">
        <v>45577</v>
      </c>
      <c r="L44" s="203" t="n">
        <v>1231</v>
      </c>
      <c r="M44" s="203" t="n">
        <v>230</v>
      </c>
      <c r="N44" s="203" t="n">
        <v>47</v>
      </c>
      <c r="O44" s="203" t="n">
        <v>19</v>
      </c>
      <c r="P44" s="203" t="n">
        <v>7</v>
      </c>
      <c r="Q44" s="203" t="n">
        <v>4</v>
      </c>
      <c r="R44" s="203" t="n">
        <v>1</v>
      </c>
      <c r="S44" s="204" t="n">
        <v>0.1868</v>
      </c>
      <c r="T44" s="204" t="n">
        <v>0.0382</v>
      </c>
      <c r="U44" s="204" t="n">
        <v>0.0154</v>
      </c>
      <c r="V44" s="204" t="n">
        <v>0.0057</v>
      </c>
      <c r="W44" s="204" t="n">
        <v>0.0032</v>
      </c>
      <c r="X44" s="204" t="n">
        <v>0.0008</v>
      </c>
    </row>
    <row r="45" ht="16.5" customHeight="1">
      <c r="A45" s="202" t="n">
        <v>45578</v>
      </c>
      <c r="B45" s="203" t="n">
        <v>1341</v>
      </c>
      <c r="C45" s="203" t="n">
        <v>36347</v>
      </c>
      <c r="D45" s="203" t="n">
        <v>27.1</v>
      </c>
      <c r="E45" s="203" t="n">
        <v>162</v>
      </c>
      <c r="F45" s="204" t="n">
        <v>0.1208</v>
      </c>
      <c r="G45" s="203" t="n">
        <v>6720</v>
      </c>
      <c r="H45" s="203" t="n">
        <v>41.48</v>
      </c>
      <c r="I45" s="203"/>
      <c r="K45" s="254" t="n">
        <v>45578</v>
      </c>
      <c r="L45" s="203" t="n">
        <v>1536</v>
      </c>
      <c r="M45" s="203" t="n">
        <v>252</v>
      </c>
      <c r="N45" s="203" t="n">
        <v>44</v>
      </c>
      <c r="O45" s="203" t="n">
        <v>17</v>
      </c>
      <c r="P45" s="203" t="n">
        <v>4</v>
      </c>
      <c r="Q45" s="203" t="n">
        <v>3</v>
      </c>
      <c r="R45" s="203" t="n">
        <v>1</v>
      </c>
      <c r="S45" s="204" t="n">
        <v>0.1641</v>
      </c>
      <c r="T45" s="204" t="n">
        <v>0.0286</v>
      </c>
      <c r="U45" s="204" t="n">
        <v>0.0111</v>
      </c>
      <c r="V45" s="204" t="n">
        <v>0.0026</v>
      </c>
      <c r="W45" s="204" t="n">
        <v>0.002</v>
      </c>
      <c r="X45" s="204" t="n">
        <v>0.0007</v>
      </c>
    </row>
    <row r="46" ht="16.5" customHeight="1">
      <c r="A46" s="202" t="n">
        <v>45579</v>
      </c>
      <c r="B46" s="203" t="n">
        <v>639</v>
      </c>
      <c r="C46" s="203" t="n">
        <v>17286</v>
      </c>
      <c r="D46" s="203" t="n">
        <v>27.05</v>
      </c>
      <c r="E46" s="203" t="n">
        <v>83</v>
      </c>
      <c r="F46" s="204" t="n">
        <v>0.1299</v>
      </c>
      <c r="G46" s="203" t="n">
        <v>3140</v>
      </c>
      <c r="H46" s="203" t="n">
        <v>37.83</v>
      </c>
      <c r="I46" s="203"/>
      <c r="K46" s="254" t="n">
        <v>45579</v>
      </c>
      <c r="L46" s="203" t="n">
        <v>702</v>
      </c>
      <c r="M46" s="203" t="n">
        <v>125</v>
      </c>
      <c r="N46" s="203" t="n">
        <v>18</v>
      </c>
      <c r="O46" s="203" t="n">
        <v>9</v>
      </c>
      <c r="P46" s="203" t="n">
        <v>4</v>
      </c>
      <c r="Q46" s="203" t="n">
        <v>4</v>
      </c>
      <c r="R46" s="203" t="n">
        <v>2</v>
      </c>
      <c r="S46" s="204" t="n">
        <v>0.1781</v>
      </c>
      <c r="T46" s="204" t="n">
        <v>0.0256</v>
      </c>
      <c r="U46" s="204" t="n">
        <v>0.0128</v>
      </c>
      <c r="V46" s="204" t="n">
        <v>0.0057</v>
      </c>
      <c r="W46" s="204" t="n">
        <v>0.0057</v>
      </c>
      <c r="X46" s="204" t="n">
        <v>0.0028</v>
      </c>
    </row>
    <row r="47" ht="16.5" customHeight="1">
      <c r="A47" s="202" t="n">
        <v>45580</v>
      </c>
      <c r="B47" s="203" t="n">
        <v>1224</v>
      </c>
      <c r="C47" s="203" t="n">
        <v>31398</v>
      </c>
      <c r="D47" s="203" t="n">
        <v>25.65</v>
      </c>
      <c r="E47" s="203" t="n">
        <v>168</v>
      </c>
      <c r="F47" s="204" t="n">
        <v>0.1373</v>
      </c>
      <c r="G47" s="203" t="n">
        <v>5667</v>
      </c>
      <c r="H47" s="203" t="n">
        <v>33.73</v>
      </c>
      <c r="I47" s="203"/>
      <c r="K47" s="254" t="n">
        <v>45580</v>
      </c>
      <c r="L47" s="203" t="n">
        <v>1466</v>
      </c>
      <c r="M47" s="203" t="n">
        <v>263</v>
      </c>
      <c r="N47" s="203" t="n">
        <v>50</v>
      </c>
      <c r="O47" s="203" t="n">
        <v>19</v>
      </c>
      <c r="P47" s="203" t="n">
        <v>8</v>
      </c>
      <c r="Q47" s="203" t="n">
        <v>6</v>
      </c>
      <c r="R47" s="203" t="n">
        <v>4</v>
      </c>
      <c r="S47" s="204" t="n">
        <v>0.1794</v>
      </c>
      <c r="T47" s="204" t="n">
        <v>0.0341</v>
      </c>
      <c r="U47" s="204" t="n">
        <v>0.013</v>
      </c>
      <c r="V47" s="204" t="n">
        <v>0.0055</v>
      </c>
      <c r="W47" s="204" t="n">
        <v>0.0041</v>
      </c>
      <c r="X47" s="204" t="n">
        <v>0.0027</v>
      </c>
    </row>
    <row r="48" ht="16.5" customHeight="1">
      <c r="A48" s="202" t="n">
        <v>45581</v>
      </c>
      <c r="B48" s="203" t="n">
        <v>1293</v>
      </c>
      <c r="C48" s="203" t="n">
        <v>34221</v>
      </c>
      <c r="D48" s="203" t="n">
        <v>26.47</v>
      </c>
      <c r="E48" s="203" t="n">
        <v>173</v>
      </c>
      <c r="F48" s="204" t="n">
        <v>0.1338</v>
      </c>
      <c r="G48" s="203" t="n">
        <v>6302</v>
      </c>
      <c r="H48" s="203" t="n">
        <v>36.43</v>
      </c>
      <c r="I48" s="203"/>
      <c r="K48" s="254" t="n">
        <v>45581</v>
      </c>
      <c r="L48" s="203" t="n">
        <v>1517</v>
      </c>
      <c r="M48" s="203" t="n">
        <v>259</v>
      </c>
      <c r="N48" s="203" t="n">
        <v>36</v>
      </c>
      <c r="O48" s="203" t="n">
        <v>18</v>
      </c>
      <c r="P48" s="203" t="n">
        <v>10</v>
      </c>
      <c r="Q48" s="203" t="n">
        <v>9</v>
      </c>
      <c r="R48" s="203" t="n">
        <v>5</v>
      </c>
      <c r="S48" s="204" t="n">
        <v>0.1707</v>
      </c>
      <c r="T48" s="204" t="n">
        <v>0.0237</v>
      </c>
      <c r="U48" s="204" t="n">
        <v>0.0119</v>
      </c>
      <c r="V48" s="204" t="n">
        <v>0.0066</v>
      </c>
      <c r="W48" s="204" t="n">
        <v>0.0059</v>
      </c>
      <c r="X48" s="204" t="n">
        <v>0.0033</v>
      </c>
    </row>
    <row r="49" ht="16.5" customHeight="1">
      <c r="A49" s="202" t="n">
        <v>45582</v>
      </c>
      <c r="B49" s="203" t="n">
        <v>1539</v>
      </c>
      <c r="C49" s="203" t="n">
        <v>38525</v>
      </c>
      <c r="D49" s="203" t="n">
        <v>25.03</v>
      </c>
      <c r="E49" s="203" t="n">
        <v>180</v>
      </c>
      <c r="F49" s="204" t="n">
        <v>0.117</v>
      </c>
      <c r="G49" s="203" t="n">
        <v>5995</v>
      </c>
      <c r="H49" s="203" t="n">
        <v>33.31</v>
      </c>
      <c r="I49" s="203"/>
      <c r="K49" s="254" t="n">
        <v>45582</v>
      </c>
      <c r="L49" s="203" t="n">
        <v>1827</v>
      </c>
      <c r="M49" s="203" t="n">
        <v>282</v>
      </c>
      <c r="N49" s="203" t="n">
        <v>51</v>
      </c>
      <c r="O49" s="203" t="n">
        <v>14</v>
      </c>
      <c r="P49" s="203" t="n">
        <v>6</v>
      </c>
      <c r="Q49" s="203" t="n">
        <v>3</v>
      </c>
      <c r="R49" s="203" t="n">
        <v>2</v>
      </c>
      <c r="S49" s="204" t="n">
        <v>0.1544</v>
      </c>
      <c r="T49" s="204" t="n">
        <v>0.0279</v>
      </c>
      <c r="U49" s="204" t="n">
        <v>0.0077</v>
      </c>
      <c r="V49" s="204" t="n">
        <v>0.0033</v>
      </c>
      <c r="W49" s="204" t="n">
        <v>0.0016</v>
      </c>
      <c r="X49" s="204" t="n">
        <v>0.0011</v>
      </c>
    </row>
    <row r="50" ht="16.5" customHeight="1">
      <c r="A50" s="202" t="n">
        <v>45583</v>
      </c>
      <c r="B50" s="203" t="n">
        <v>1109</v>
      </c>
      <c r="C50" s="203" t="n">
        <v>28555</v>
      </c>
      <c r="D50" s="203" t="n">
        <v>25.75</v>
      </c>
      <c r="E50" s="203" t="n">
        <v>143</v>
      </c>
      <c r="F50" s="204" t="n">
        <v>0.1289</v>
      </c>
      <c r="G50" s="203" t="n">
        <v>5000</v>
      </c>
      <c r="H50" s="203" t="n">
        <v>34.97</v>
      </c>
      <c r="I50" s="203"/>
      <c r="K50" s="254" t="n">
        <v>45583</v>
      </c>
      <c r="L50" s="203" t="n">
        <v>1271</v>
      </c>
      <c r="M50" s="203" t="n">
        <v>202</v>
      </c>
      <c r="N50" s="203" t="n">
        <v>40</v>
      </c>
      <c r="O50" s="203" t="n">
        <v>15</v>
      </c>
      <c r="P50" s="203" t="n">
        <v>8</v>
      </c>
      <c r="Q50" s="203" t="n">
        <v>3</v>
      </c>
      <c r="R50" s="203" t="n">
        <v>0</v>
      </c>
      <c r="S50" s="204" t="n">
        <v>0.1589</v>
      </c>
      <c r="T50" s="204" t="n">
        <v>0.0315</v>
      </c>
      <c r="U50" s="204" t="n">
        <v>0.0118</v>
      </c>
      <c r="V50" s="204" t="n">
        <v>0.0063</v>
      </c>
      <c r="W50" s="204" t="n">
        <v>0.0024</v>
      </c>
      <c r="X50" s="204" t="n">
        <v>0</v>
      </c>
    </row>
    <row r="51" ht="16.5" customHeight="1">
      <c r="A51" s="202" t="n">
        <v>45584</v>
      </c>
      <c r="B51" s="203" t="n">
        <v>1963</v>
      </c>
      <c r="C51" s="203" t="n">
        <v>49493</v>
      </c>
      <c r="D51" s="203" t="n">
        <v>25.21</v>
      </c>
      <c r="E51" s="203" t="n">
        <v>240</v>
      </c>
      <c r="F51" s="204" t="n">
        <v>0.1223</v>
      </c>
      <c r="G51" s="203" t="n">
        <v>8012</v>
      </c>
      <c r="H51" s="203" t="n">
        <v>33.38</v>
      </c>
      <c r="I51" s="203"/>
      <c r="K51" s="254" t="n">
        <v>45584</v>
      </c>
      <c r="L51" s="203" t="n">
        <v>2258</v>
      </c>
      <c r="M51" s="203" t="n">
        <v>360</v>
      </c>
      <c r="N51" s="203" t="n">
        <v>71</v>
      </c>
      <c r="O51" s="203" t="n">
        <v>19</v>
      </c>
      <c r="P51" s="203" t="n">
        <v>6</v>
      </c>
      <c r="Q51" s="203" t="n">
        <v>2</v>
      </c>
      <c r="R51" s="203" t="n">
        <v>2</v>
      </c>
      <c r="S51" s="204" t="n">
        <v>0.1594</v>
      </c>
      <c r="T51" s="204" t="n">
        <v>0.0314</v>
      </c>
      <c r="U51" s="204" t="n">
        <v>0.0084</v>
      </c>
      <c r="V51" s="204" t="n">
        <v>0.0027</v>
      </c>
      <c r="W51" s="204" t="n">
        <v>0.0009</v>
      </c>
      <c r="X51" s="204" t="n">
        <v>0.0009</v>
      </c>
    </row>
    <row r="52" ht="16.5" customHeight="1">
      <c r="A52" s="202" t="n">
        <v>45585</v>
      </c>
      <c r="B52" s="203" t="n">
        <v>1892</v>
      </c>
      <c r="C52" s="203" t="n">
        <v>47226</v>
      </c>
      <c r="D52" s="203" t="n">
        <v>24.96</v>
      </c>
      <c r="E52" s="203" t="n">
        <v>232</v>
      </c>
      <c r="F52" s="204" t="n">
        <v>0.1226</v>
      </c>
      <c r="G52" s="203" t="n">
        <v>7063</v>
      </c>
      <c r="H52" s="203" t="n">
        <v>30.44</v>
      </c>
      <c r="I52" s="203"/>
      <c r="K52" s="254" t="n">
        <v>45585</v>
      </c>
      <c r="L52" s="203" t="n">
        <v>2174</v>
      </c>
      <c r="M52" s="203" t="n">
        <v>349</v>
      </c>
      <c r="N52" s="203" t="n">
        <v>62</v>
      </c>
      <c r="O52" s="203" t="n">
        <v>18</v>
      </c>
      <c r="P52" s="203" t="n">
        <v>4</v>
      </c>
      <c r="Q52" s="203" t="n">
        <v>2</v>
      </c>
      <c r="R52" s="203" t="n">
        <v>0</v>
      </c>
      <c r="S52" s="204" t="n">
        <v>0.1605</v>
      </c>
      <c r="T52" s="204" t="n">
        <v>0.0285</v>
      </c>
      <c r="U52" s="204" t="n">
        <v>0.0083</v>
      </c>
      <c r="V52" s="204" t="n">
        <v>0.0018</v>
      </c>
      <c r="W52" s="204" t="n">
        <v>0.0009</v>
      </c>
      <c r="X52" s="204" t="n">
        <v>0</v>
      </c>
    </row>
    <row r="53" ht="16.5" customHeight="1">
      <c r="A53" s="202" t="n">
        <v>45586</v>
      </c>
      <c r="B53" s="203" t="n">
        <v>1604</v>
      </c>
      <c r="C53" s="203" t="n">
        <v>40264</v>
      </c>
      <c r="D53" s="203" t="n">
        <v>25.1</v>
      </c>
      <c r="E53" s="203" t="n">
        <v>192</v>
      </c>
      <c r="F53" s="204" t="n">
        <v>0.1197</v>
      </c>
      <c r="G53" s="203" t="n">
        <v>6295</v>
      </c>
      <c r="H53" s="203" t="n">
        <v>32.79</v>
      </c>
      <c r="I53" s="203"/>
      <c r="K53" s="254" t="n">
        <v>45586</v>
      </c>
      <c r="L53" s="203" t="n">
        <v>1910</v>
      </c>
      <c r="M53" s="203" t="n">
        <v>319</v>
      </c>
      <c r="N53" s="203" t="n">
        <v>66</v>
      </c>
      <c r="O53" s="203" t="n">
        <v>24</v>
      </c>
      <c r="P53" s="203" t="n">
        <v>11</v>
      </c>
      <c r="Q53" s="203" t="n">
        <v>6</v>
      </c>
      <c r="R53" s="203" t="n">
        <v>5</v>
      </c>
      <c r="S53" s="204" t="n">
        <v>0.167</v>
      </c>
      <c r="T53" s="204" t="n">
        <v>0.0346</v>
      </c>
      <c r="U53" s="204" t="n">
        <v>0.0126</v>
      </c>
      <c r="V53" s="204" t="n">
        <v>0.0058</v>
      </c>
      <c r="W53" s="204" t="n">
        <v>0.0031</v>
      </c>
      <c r="X53" s="204" t="n">
        <v>0.0026</v>
      </c>
    </row>
    <row r="54" ht="27.75" customHeight="1">
      <c r="A54" s="205" t="n">
        <v>45587</v>
      </c>
      <c r="B54" s="206" t="n">
        <v>1353</v>
      </c>
      <c r="C54" s="206" t="n">
        <v>40144</v>
      </c>
      <c r="D54" s="206" t="n">
        <v>29.67</v>
      </c>
      <c r="E54" s="206" t="n">
        <v>176</v>
      </c>
      <c r="F54" s="207" t="n">
        <v>0.1301</v>
      </c>
      <c r="G54" s="206" t="n">
        <v>6211</v>
      </c>
      <c r="H54" s="206" t="n">
        <v>35.29</v>
      </c>
      <c r="I54" s="208" t="s">
        <v>731</v>
      </c>
      <c r="K54" s="254" t="n">
        <v>45587</v>
      </c>
      <c r="L54" s="203" t="n">
        <v>1597</v>
      </c>
      <c r="M54" s="203" t="n">
        <v>275</v>
      </c>
      <c r="N54" s="203" t="n">
        <v>44</v>
      </c>
      <c r="O54" s="203" t="n">
        <v>20</v>
      </c>
      <c r="P54" s="203" t="n">
        <v>10</v>
      </c>
      <c r="Q54" s="203" t="n">
        <v>3</v>
      </c>
      <c r="R54" s="203" t="n">
        <v>1</v>
      </c>
      <c r="S54" s="204" t="n">
        <v>0.1722</v>
      </c>
      <c r="T54" s="204" t="n">
        <v>0.0276</v>
      </c>
      <c r="U54" s="204" t="n">
        <v>0.0125</v>
      </c>
      <c r="V54" s="204" t="n">
        <v>0.0063</v>
      </c>
      <c r="W54" s="204" t="n">
        <v>0.0019</v>
      </c>
      <c r="X54" s="204" t="n">
        <v>0.0006</v>
      </c>
    </row>
    <row r="55" ht="16.5" customHeight="1">
      <c r="A55" s="202" t="n">
        <v>45588</v>
      </c>
      <c r="B55" s="203" t="n">
        <v>1282</v>
      </c>
      <c r="C55" s="203" t="n">
        <v>42467</v>
      </c>
      <c r="D55" s="203" t="n">
        <v>33.13</v>
      </c>
      <c r="E55" s="203" t="n">
        <v>148</v>
      </c>
      <c r="F55" s="204" t="n">
        <v>0.1154</v>
      </c>
      <c r="G55" s="203" t="n">
        <v>10222</v>
      </c>
      <c r="H55" s="203" t="n">
        <v>69.07</v>
      </c>
      <c r="I55" s="203"/>
      <c r="K55" s="254" t="n">
        <v>45588</v>
      </c>
      <c r="L55" s="203" t="n">
        <v>1469</v>
      </c>
      <c r="M55" s="203" t="n">
        <v>245</v>
      </c>
      <c r="N55" s="203" t="n">
        <v>47</v>
      </c>
      <c r="O55" s="203" t="n">
        <v>20</v>
      </c>
      <c r="P55" s="203" t="n">
        <v>11</v>
      </c>
      <c r="Q55" s="203" t="n">
        <v>6</v>
      </c>
      <c r="R55" s="203" t="n">
        <v>5</v>
      </c>
      <c r="S55" s="204" t="n">
        <v>0.1668</v>
      </c>
      <c r="T55" s="204" t="n">
        <v>0.032</v>
      </c>
      <c r="U55" s="204" t="n">
        <v>0.0136</v>
      </c>
      <c r="V55" s="204" t="n">
        <v>0.0075</v>
      </c>
      <c r="W55" s="204" t="n">
        <v>0.0041</v>
      </c>
      <c r="X55" s="204" t="n">
        <v>0.0034</v>
      </c>
    </row>
    <row r="56" ht="27.75" customHeight="1">
      <c r="A56" s="202" t="n">
        <v>45589</v>
      </c>
      <c r="B56" s="203" t="n">
        <v>1414</v>
      </c>
      <c r="C56" s="203" t="n">
        <v>38490</v>
      </c>
      <c r="D56" s="203" t="n">
        <v>27.22</v>
      </c>
      <c r="E56" s="203" t="n">
        <v>217</v>
      </c>
      <c r="F56" s="204" t="n">
        <v>0.1535</v>
      </c>
      <c r="G56" s="203" t="n">
        <v>7438</v>
      </c>
      <c r="H56" s="203" t="n">
        <v>34.28</v>
      </c>
      <c r="I56" s="203"/>
      <c r="K56" s="201" t="s">
        <v>379</v>
      </c>
      <c r="L56" s="201" t="s">
        <v>390</v>
      </c>
      <c r="M56" s="201" t="s">
        <v>770</v>
      </c>
      <c r="N56" s="201" t="s">
        <v>771</v>
      </c>
      <c r="O56" s="201" t="s">
        <v>772</v>
      </c>
      <c r="P56" s="201" t="s">
        <v>773</v>
      </c>
      <c r="Q56" s="201" t="s">
        <v>774</v>
      </c>
      <c r="R56" s="201" t="s">
        <v>775</v>
      </c>
      <c r="S56" s="201" t="s">
        <v>776</v>
      </c>
      <c r="T56" s="201" t="s">
        <v>777</v>
      </c>
      <c r="U56" s="201" t="s">
        <v>778</v>
      </c>
      <c r="V56" s="201" t="s">
        <v>779</v>
      </c>
      <c r="W56" s="201" t="s">
        <v>780</v>
      </c>
      <c r="X56" s="201" t="s">
        <v>781</v>
      </c>
    </row>
    <row r="57" ht="16.5" customHeight="1">
      <c r="K57" s="203" t="s">
        <v>782</v>
      </c>
      <c r="L57" s="203" t="n">
        <v>15509</v>
      </c>
      <c r="M57" s="203" t="n">
        <v>1454</v>
      </c>
      <c r="N57" s="203" t="n">
        <v>376</v>
      </c>
      <c r="O57" s="203" t="n">
        <v>157</v>
      </c>
      <c r="P57" s="203" t="n">
        <v>80</v>
      </c>
      <c r="Q57" s="203" t="n">
        <v>46</v>
      </c>
      <c r="R57" s="203" t="n">
        <v>26</v>
      </c>
      <c r="S57" s="204" t="n">
        <v>0.0938</v>
      </c>
      <c r="T57" s="204" t="n">
        <v>0.0242</v>
      </c>
      <c r="U57" s="204" t="n">
        <v>0.0101</v>
      </c>
      <c r="V57" s="204" t="n">
        <v>0.0052</v>
      </c>
      <c r="W57" s="204" t="n">
        <v>0.003</v>
      </c>
      <c r="X57" s="204" t="n">
        <v>0.0017</v>
      </c>
    </row>
    <row r="58" ht="16.5" customHeight="1">
      <c r="K58" s="203" t="s">
        <v>783</v>
      </c>
      <c r="L58" s="203" t="n">
        <v>42232</v>
      </c>
      <c r="M58" s="203" t="n">
        <v>7172</v>
      </c>
      <c r="N58" s="203" t="n">
        <v>1314</v>
      </c>
      <c r="O58" s="203" t="n">
        <v>409</v>
      </c>
      <c r="P58" s="203" t="n">
        <v>172</v>
      </c>
      <c r="Q58" s="203" t="n">
        <v>88</v>
      </c>
      <c r="R58" s="203" t="n">
        <v>54</v>
      </c>
      <c r="S58" s="204" t="n">
        <v>0.1698</v>
      </c>
      <c r="T58" s="204" t="n">
        <v>0.0311</v>
      </c>
      <c r="U58" s="204" t="n">
        <v>0.0097</v>
      </c>
      <c r="V58" s="204" t="n">
        <v>0.0041</v>
      </c>
      <c r="W58" s="204" t="n">
        <v>0.0021</v>
      </c>
      <c r="X58" s="204" t="n">
        <v>0.0013</v>
      </c>
    </row>
    <row r="59" ht="41.25" customHeight="1">
      <c r="A59" s="201" t="s">
        <v>379</v>
      </c>
      <c r="B59" s="201" t="s">
        <v>784</v>
      </c>
      <c r="C59" s="201" t="s">
        <v>785</v>
      </c>
      <c r="D59" s="201" t="s">
        <v>786</v>
      </c>
      <c r="K59" s="201" t="s">
        <v>379</v>
      </c>
      <c r="L59" s="201" t="s">
        <v>390</v>
      </c>
      <c r="M59" s="201" t="s">
        <v>770</v>
      </c>
      <c r="N59" s="201" t="s">
        <v>771</v>
      </c>
      <c r="O59" s="201" t="s">
        <v>772</v>
      </c>
      <c r="P59" s="201" t="s">
        <v>773</v>
      </c>
      <c r="Q59" s="201" t="s">
        <v>774</v>
      </c>
      <c r="R59" s="201" t="s">
        <v>775</v>
      </c>
      <c r="S59" s="201" t="s">
        <v>776</v>
      </c>
      <c r="T59" s="201" t="s">
        <v>777</v>
      </c>
      <c r="U59" s="201" t="s">
        <v>778</v>
      </c>
      <c r="V59" s="201" t="s">
        <v>779</v>
      </c>
      <c r="W59" s="201" t="s">
        <v>780</v>
      </c>
      <c r="X59" s="201" t="s">
        <v>781</v>
      </c>
    </row>
    <row r="60" ht="16.5" customHeight="1">
      <c r="A60" s="202" t="n">
        <v>45566</v>
      </c>
      <c r="B60" s="203" t="n">
        <v>2704</v>
      </c>
      <c r="C60" s="203"/>
      <c r="D60" s="203"/>
      <c r="K60" s="203" t="s">
        <v>787</v>
      </c>
      <c r="L60" s="203" t="n">
        <v>4084</v>
      </c>
      <c r="M60" s="203" t="n">
        <v>668</v>
      </c>
      <c r="N60" s="203" t="n">
        <v>128</v>
      </c>
      <c r="O60" s="203" t="n">
        <v>42</v>
      </c>
      <c r="P60" s="203" t="n">
        <v>15</v>
      </c>
      <c r="Q60" s="203" t="n">
        <v>8</v>
      </c>
      <c r="R60" s="203" t="n">
        <v>5</v>
      </c>
      <c r="S60" s="204" t="n">
        <v>0.1636</v>
      </c>
      <c r="T60" s="204" t="n">
        <v>0.0313</v>
      </c>
      <c r="U60" s="204" t="n">
        <v>0.0103</v>
      </c>
      <c r="V60" s="204" t="n">
        <v>0.0037</v>
      </c>
      <c r="W60" s="204" t="n">
        <v>0.002</v>
      </c>
      <c r="X60" s="204" t="n">
        <v>0.0012</v>
      </c>
    </row>
    <row r="61" ht="16.5" customHeight="1">
      <c r="A61" s="202" t="n">
        <v>45567</v>
      </c>
      <c r="B61" s="203" t="n">
        <v>3144</v>
      </c>
      <c r="C61" s="203"/>
      <c r="D61" s="203"/>
      <c r="K61" s="203" t="s">
        <v>788</v>
      </c>
      <c r="L61" s="203" t="n">
        <v>3066</v>
      </c>
      <c r="M61" s="203" t="n">
        <v>520</v>
      </c>
      <c r="N61" s="203" t="n">
        <v>91</v>
      </c>
      <c r="O61" s="203" t="n">
        <v>40</v>
      </c>
      <c r="P61" s="203" t="n">
        <v>21</v>
      </c>
      <c r="Q61" s="203" t="n">
        <v>9</v>
      </c>
      <c r="R61" s="203" t="n">
        <v>6</v>
      </c>
      <c r="S61" s="204" t="n">
        <v>0.1696</v>
      </c>
      <c r="T61" s="204" t="n">
        <v>0.0297</v>
      </c>
      <c r="U61" s="204" t="n">
        <v>0.013</v>
      </c>
      <c r="V61" s="204" t="n">
        <v>0.0068</v>
      </c>
      <c r="W61" s="204" t="n">
        <v>0.0029</v>
      </c>
      <c r="X61" s="204" t="n">
        <v>0.002</v>
      </c>
    </row>
    <row r="62" ht="16.5" customHeight="1">
      <c r="A62" s="202" t="n">
        <v>45568</v>
      </c>
      <c r="B62" s="203" t="n">
        <v>3061</v>
      </c>
      <c r="C62" s="203"/>
      <c r="D62" s="203"/>
    </row>
    <row r="63" ht="16.5" customHeight="1">
      <c r="A63" s="202" t="n">
        <v>45569</v>
      </c>
      <c r="B63" s="203" t="n">
        <v>3282</v>
      </c>
      <c r="C63" s="203"/>
      <c r="D63" s="203"/>
    </row>
    <row r="64" ht="16.5" customHeight="1">
      <c r="A64" s="202" t="n">
        <v>45570</v>
      </c>
      <c r="B64" s="203" t="n">
        <v>3196</v>
      </c>
      <c r="C64" s="203"/>
      <c r="D64" s="203"/>
    </row>
    <row r="65" ht="16.5" customHeight="1">
      <c r="A65" s="202" t="n">
        <v>45571</v>
      </c>
      <c r="B65" s="203" t="n">
        <v>2685</v>
      </c>
      <c r="C65" s="203"/>
      <c r="D65" s="203"/>
    </row>
    <row r="66" ht="16.5" customHeight="1">
      <c r="A66" s="202" t="n">
        <v>45572</v>
      </c>
      <c r="B66" s="203" t="n">
        <v>2688</v>
      </c>
      <c r="C66" s="203"/>
      <c r="D66" s="203"/>
    </row>
    <row r="67" ht="16.5" customHeight="1">
      <c r="A67" s="202" t="n">
        <v>45573</v>
      </c>
      <c r="B67" s="203" t="n">
        <v>3012</v>
      </c>
      <c r="C67" s="203"/>
      <c r="D67" s="203"/>
    </row>
    <row r="68" ht="16.5" customHeight="1">
      <c r="A68" s="202" t="n">
        <v>45574</v>
      </c>
      <c r="B68" s="203" t="n">
        <v>2822</v>
      </c>
      <c r="C68" s="203"/>
      <c r="D68" s="203"/>
    </row>
    <row r="69" ht="16.5" customHeight="1">
      <c r="A69" s="202" t="n">
        <v>45575</v>
      </c>
      <c r="B69" s="203" t="n">
        <v>2522</v>
      </c>
      <c r="C69" s="203"/>
      <c r="D69" s="203"/>
    </row>
    <row r="70" ht="16.5" customHeight="1">
      <c r="A70" s="202" t="n">
        <v>45576</v>
      </c>
      <c r="B70" s="203" t="n">
        <v>2049</v>
      </c>
      <c r="C70" s="203"/>
      <c r="D70" s="203"/>
    </row>
    <row r="71" ht="16.5" customHeight="1">
      <c r="A71" s="202" t="n">
        <v>45577</v>
      </c>
      <c r="B71" s="203" t="n">
        <v>1936</v>
      </c>
      <c r="C71" s="203"/>
      <c r="D71" s="203"/>
    </row>
    <row r="72" ht="16.5" customHeight="1">
      <c r="A72" s="202" t="n">
        <v>45578</v>
      </c>
      <c r="B72" s="203" t="n">
        <v>1908</v>
      </c>
      <c r="C72" s="203"/>
      <c r="D72" s="203"/>
    </row>
    <row r="73" ht="16.5" customHeight="1">
      <c r="A73" s="202" t="n">
        <v>45579</v>
      </c>
      <c r="B73" s="203" t="n">
        <v>1726</v>
      </c>
      <c r="C73" s="203"/>
      <c r="D73" s="203"/>
    </row>
    <row r="74" ht="16.5" customHeight="1">
      <c r="A74" s="202" t="n">
        <v>45580</v>
      </c>
      <c r="B74" s="203" t="n">
        <v>1798</v>
      </c>
      <c r="C74" s="203"/>
      <c r="D74" s="203"/>
    </row>
    <row r="75" ht="16.5" customHeight="1">
      <c r="A75" s="202" t="n">
        <v>45581</v>
      </c>
      <c r="B75" s="203" t="n">
        <v>2145</v>
      </c>
      <c r="C75" s="203"/>
      <c r="D75" s="203"/>
    </row>
    <row r="76" ht="16.5" customHeight="1">
      <c r="A76" s="202" t="n">
        <v>45582</v>
      </c>
      <c r="B76" s="203" t="n">
        <v>1849</v>
      </c>
      <c r="C76" s="203"/>
      <c r="D76" s="203"/>
    </row>
    <row r="77" ht="16.5" customHeight="1">
      <c r="A77" s="202" t="n">
        <v>45583</v>
      </c>
      <c r="B77" s="203" t="n">
        <v>1766</v>
      </c>
      <c r="C77" s="203"/>
      <c r="D77" s="203"/>
    </row>
    <row r="78" ht="16.5" customHeight="1">
      <c r="A78" s="202" t="n">
        <v>45584</v>
      </c>
      <c r="B78" s="203" t="n">
        <v>2204</v>
      </c>
      <c r="C78" s="203"/>
      <c r="D78" s="203"/>
    </row>
    <row r="79" ht="16.5" customHeight="1">
      <c r="A79" s="202" t="n">
        <v>45585</v>
      </c>
      <c r="B79" s="203" t="n">
        <v>2270</v>
      </c>
      <c r="C79" s="203"/>
      <c r="D79" s="203"/>
    </row>
    <row r="80" ht="16.5" customHeight="1">
      <c r="A80" s="202" t="n">
        <v>45586</v>
      </c>
      <c r="B80" s="203" t="n">
        <v>2149</v>
      </c>
      <c r="C80" s="203"/>
      <c r="D80" s="203"/>
    </row>
    <row r="81" ht="16.5" customHeight="1">
      <c r="A81" s="202" t="n">
        <v>45587</v>
      </c>
      <c r="B81" s="203" t="n">
        <v>2127</v>
      </c>
      <c r="C81" s="203" t="n">
        <v>80</v>
      </c>
      <c r="D81" s="204" t="n">
        <v>0.0376</v>
      </c>
    </row>
    <row r="82" ht="16.5" customHeight="1">
      <c r="A82" s="202" t="n">
        <v>45588</v>
      </c>
      <c r="B82" s="203" t="n">
        <v>2048</v>
      </c>
      <c r="C82" s="203" t="n">
        <v>188</v>
      </c>
      <c r="D82" s="204" t="n">
        <v>0.0918</v>
      </c>
    </row>
    <row r="83" ht="16.5" customHeight="1">
      <c r="A83" s="202" t="n">
        <v>45589</v>
      </c>
      <c r="B83" s="203" t="n">
        <v>1747</v>
      </c>
      <c r="C83" s="203" t="n">
        <v>215</v>
      </c>
      <c r="D83" s="204" t="n">
        <v>0.1231</v>
      </c>
    </row>
  </sheetData>
  <mergeCells count="2">
    <mergeCell ref="A1:I1"/>
    <mergeCell ref="K1:X1"/>
  </mergeCells>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16.5" customHeight="1"/>
    <row r="18" ht="16.5" customHeight="1">
      <c r="A18" s="4" t="s">
        <v>411</v>
      </c>
    </row>
    <row r="19" ht="16.5" customHeight="1">
      <c r="A19" s="4" t="s">
        <v>412</v>
      </c>
    </row>
    <row r="20" ht="16.5" customHeight="1">
      <c r="A20" s="4" t="s">
        <v>413</v>
      </c>
    </row>
    <row r="21" ht="16.5" customHeight="1">
      <c r="A21" s="4" t="s">
        <v>414</v>
      </c>
    </row>
  </sheetData>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cols>
    <col min="1" max="1" width="11.8212890625"/>
    <col min="2" max="2" width="7.4501953125"/>
    <col min="3" max="3" width="6.9638671875"/>
    <col min="4" max="4" width="5.501953125"/>
    <col min="5" max="5" width="5.9912109375"/>
    <col min="6" max="6" width="6.0849609375"/>
    <col min="7" max="7" width="5.015625"/>
    <col min="8" max="8" width="7.0576171875"/>
    <col min="9" max="9" width="11.625"/>
    <col min="10" max="10" width="9.873046875"/>
    <col min="11" max="11" width="11.625"/>
    <col min="12" max="12" width="4.529296875"/>
    <col min="13" max="13" width="5.501953125"/>
    <col min="14" max="14" width="6.08203125"/>
    <col min="15" max="15" width="7.248046875"/>
    <col min="16" max="16" width="9.6796875"/>
    <col min="17" max="17" width="11.2998046875"/>
    <col min="18" max="18" width="11.0390625"/>
    <col min="19" max="19" width="11.2998046875"/>
    <col min="20" max="20" width="13.9248046875"/>
  </cols>
  <sheetData>
    <row r="1" s="27" customFormat="1" ht="30.75" customHeight="1">
      <c r="A1" s="8" t="s">
        <v>379</v>
      </c>
      <c r="B1" s="8" t="s">
        <v>415</v>
      </c>
      <c r="C1" s="8" t="s">
        <v>416</v>
      </c>
      <c r="D1" s="8" t="s">
        <v>417</v>
      </c>
      <c r="E1" s="8" t="s">
        <v>418</v>
      </c>
      <c r="F1" s="8" t="s">
        <v>419</v>
      </c>
      <c r="G1" s="8" t="s">
        <v>420</v>
      </c>
      <c r="H1" s="8" t="s">
        <v>421</v>
      </c>
      <c r="I1" s="8" t="s">
        <v>422</v>
      </c>
      <c r="J1" s="8" t="s">
        <v>391</v>
      </c>
      <c r="K1" s="8" t="s">
        <v>423</v>
      </c>
      <c r="L1" s="8" t="s">
        <v>424</v>
      </c>
      <c r="M1" s="8" t="s">
        <v>425</v>
      </c>
      <c r="N1" s="8" t="s">
        <v>426</v>
      </c>
      <c r="O1" s="8" t="s">
        <v>427</v>
      </c>
      <c r="P1" s="8" t="s">
        <v>428</v>
      </c>
      <c r="Q1" s="454" t="s">
        <v>429</v>
      </c>
      <c r="R1" s="455" t="s">
        <v>430</v>
      </c>
      <c r="S1" s="456" t="s">
        <v>431</v>
      </c>
      <c r="T1" s="457" t="s">
        <v>432</v>
      </c>
    </row>
    <row r="2" s="27" customFormat="1" ht="45.75" customHeight="1">
      <c r="A2" s="458" t="s">
        <v>433</v>
      </c>
      <c r="B2" s="32" t="n">
        <v>5898.41</v>
      </c>
      <c r="C2" s="32" t="n">
        <v>350726</v>
      </c>
      <c r="D2" s="32" t="n">
        <v>16.82</v>
      </c>
      <c r="E2" s="32" t="n">
        <v>12163</v>
      </c>
      <c r="F2" s="33" t="n">
        <v>0.0347</v>
      </c>
      <c r="G2" s="32" t="n">
        <v>2998</v>
      </c>
      <c r="H2" s="33" t="n">
        <v>0.2465</v>
      </c>
      <c r="I2" s="32" t="n">
        <v>486</v>
      </c>
      <c r="J2" s="33" t="n">
        <v>0.1621</v>
      </c>
      <c r="K2" s="32" t="n">
        <v>2515.38</v>
      </c>
      <c r="L2" s="32" t="n">
        <v>1.97</v>
      </c>
      <c r="M2" s="32" t="n">
        <v>12.14</v>
      </c>
      <c r="N2" s="32" t="n">
        <v>0.84</v>
      </c>
      <c r="O2" s="32" t="n">
        <v>5.18</v>
      </c>
      <c r="P2" s="33" t="n">
        <v>0.4265</v>
      </c>
      <c r="Q2" s="32" t="n">
        <v>630</v>
      </c>
      <c r="R2" s="33" t="n">
        <v>0.2101</v>
      </c>
      <c r="S2" s="32" t="n">
        <v>4085.38</v>
      </c>
      <c r="T2" s="32" t="n">
        <v>6.48</v>
      </c>
    </row>
    <row r="3" s="27" customFormat="1" ht="30.75" customHeight="1">
      <c r="A3" s="8" t="s">
        <v>379</v>
      </c>
      <c r="B3" s="8" t="s">
        <v>415</v>
      </c>
      <c r="C3" s="8" t="s">
        <v>416</v>
      </c>
      <c r="D3" s="8" t="s">
        <v>417</v>
      </c>
      <c r="E3" s="8" t="s">
        <v>418</v>
      </c>
      <c r="F3" s="8" t="s">
        <v>419</v>
      </c>
      <c r="G3" s="8" t="s">
        <v>420</v>
      </c>
      <c r="H3" s="8" t="s">
        <v>421</v>
      </c>
      <c r="I3" s="8" t="s">
        <v>422</v>
      </c>
      <c r="J3" s="8" t="s">
        <v>391</v>
      </c>
      <c r="K3" s="8" t="s">
        <v>423</v>
      </c>
      <c r="L3" s="8" t="s">
        <v>424</v>
      </c>
      <c r="M3" s="8" t="s">
        <v>425</v>
      </c>
      <c r="N3" s="8" t="s">
        <v>426</v>
      </c>
      <c r="O3" s="8" t="s">
        <v>427</v>
      </c>
      <c r="P3" s="8" t="s">
        <v>428</v>
      </c>
      <c r="Q3" s="459" t="s">
        <v>429</v>
      </c>
      <c r="R3" s="460" t="s">
        <v>430</v>
      </c>
      <c r="S3" s="461" t="s">
        <v>431</v>
      </c>
      <c r="T3" s="462" t="s">
        <v>432</v>
      </c>
    </row>
    <row r="4" s="27" customFormat="1" ht="45.75" customHeight="1">
      <c r="A4" s="463" t="s">
        <v>434</v>
      </c>
      <c r="B4" s="32" t="n">
        <v>4184.72</v>
      </c>
      <c r="C4" s="32" t="n">
        <v>207451</v>
      </c>
      <c r="D4" s="32" t="n">
        <v>20.17</v>
      </c>
      <c r="E4" s="32" t="n">
        <v>6965</v>
      </c>
      <c r="F4" s="33" t="n">
        <v>0.0336</v>
      </c>
      <c r="G4" s="32" t="n">
        <v>1853</v>
      </c>
      <c r="H4" s="33" t="n">
        <v>0.266</v>
      </c>
      <c r="I4" s="32" t="n">
        <v>338</v>
      </c>
      <c r="J4" s="33" t="n">
        <v>0.1824</v>
      </c>
      <c r="K4" s="32" t="n">
        <v>1836.54</v>
      </c>
      <c r="L4" s="32" t="n">
        <v>2.26</v>
      </c>
      <c r="M4" s="32" t="n">
        <v>12.38</v>
      </c>
      <c r="N4" s="32" t="n">
        <v>0.99</v>
      </c>
      <c r="O4" s="32" t="n">
        <v>5.43</v>
      </c>
      <c r="P4" s="33" t="n">
        <v>0.4389</v>
      </c>
      <c r="Q4" s="32" t="n">
        <v>423</v>
      </c>
      <c r="R4" s="33" t="n">
        <v>0.2283</v>
      </c>
      <c r="S4" s="32" t="n">
        <v>2376.92</v>
      </c>
      <c r="T4" s="32" t="n">
        <v>5.62</v>
      </c>
    </row>
    <row r="5" ht="16.5" customHeight="1">
      <c r="A5" s="34"/>
      <c r="B5" s="34"/>
      <c r="C5" s="34"/>
      <c r="D5" s="34"/>
      <c r="E5" s="34"/>
      <c r="F5" s="34"/>
      <c r="G5" s="34"/>
      <c r="H5" s="34"/>
      <c r="I5" s="35" t="s">
        <v>435</v>
      </c>
      <c r="J5" s="36" t="n">
        <v>0.1252</v>
      </c>
      <c r="K5" s="34"/>
      <c r="L5" s="34"/>
      <c r="M5" s="34"/>
      <c r="N5" s="34"/>
      <c r="O5" s="35" t="s">
        <v>435</v>
      </c>
      <c r="P5" s="36" t="n">
        <v>0.0291</v>
      </c>
      <c r="Q5" s="35" t="s">
        <v>435</v>
      </c>
      <c r="R5" s="36" t="n">
        <v>0.0863</v>
      </c>
      <c r="S5" s="37" t="s">
        <v>436</v>
      </c>
      <c r="T5" s="40" t="n">
        <v>-0.1335</v>
      </c>
    </row>
    <row r="7" ht="54.75" customHeight="1">
      <c r="A7" s="3" t="s">
        <v>376</v>
      </c>
    </row>
  </sheetData>
  <phoneticPr fontId="1"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cols>
    <col min="1" max="1" width="8.3525390625"/>
    <col min="2" max="2" width="9.873046875"/>
    <col min="3" max="3" width="23.8740234375"/>
    <col min="4" max="5" width="8.1240234375"/>
    <col min="6" max="6" width="18.6240234375"/>
    <col min="7" max="7" width="8.1240234375"/>
  </cols>
  <sheetData>
    <row r="1" ht="30.75" customHeight="1">
      <c r="A1" s="8" t="s">
        <v>379</v>
      </c>
      <c r="B1" s="464" t="s">
        <v>437</v>
      </c>
      <c r="C1" s="8" t="s">
        <v>438</v>
      </c>
      <c r="D1" s="465" t="s">
        <v>439</v>
      </c>
      <c r="E1" s="466" t="s">
        <v>440</v>
      </c>
      <c r="F1" s="8" t="s">
        <v>441</v>
      </c>
      <c r="G1" s="467" t="s">
        <v>442</v>
      </c>
      <c r="H1" s="17"/>
    </row>
    <row r="2" ht="16.5" customHeight="1">
      <c r="A2" s="28" t="n">
        <v>45444</v>
      </c>
      <c r="B2" s="23" t="n">
        <v>145</v>
      </c>
      <c r="C2" s="23" t="n">
        <v>71</v>
      </c>
      <c r="D2" s="24" t="n">
        <v>0.4897</v>
      </c>
      <c r="E2" s="23" t="s">
        <v>443</v>
      </c>
      <c r="F2" s="23" t="s">
        <v>443</v>
      </c>
      <c r="G2" s="23" t="s">
        <v>443</v>
      </c>
      <c r="H2" s="17"/>
    </row>
    <row r="3" ht="16.5" customHeight="1">
      <c r="A3" s="28" t="n">
        <v>45445</v>
      </c>
      <c r="B3" s="23" t="n">
        <v>138</v>
      </c>
      <c r="C3" s="23" t="n">
        <v>63</v>
      </c>
      <c r="D3" s="24" t="n">
        <v>0.4565</v>
      </c>
      <c r="E3" s="23" t="s">
        <v>443</v>
      </c>
      <c r="F3" s="23" t="s">
        <v>443</v>
      </c>
      <c r="G3" s="23" t="s">
        <v>443</v>
      </c>
      <c r="H3" s="17"/>
    </row>
    <row r="4" ht="16.5" customHeight="1">
      <c r="A4" s="28" t="n">
        <v>45446</v>
      </c>
      <c r="B4" s="23" t="n">
        <v>178</v>
      </c>
      <c r="C4" s="23" t="n">
        <v>93</v>
      </c>
      <c r="D4" s="24" t="n">
        <v>0.5225</v>
      </c>
      <c r="E4" s="23" t="s">
        <v>443</v>
      </c>
      <c r="F4" s="23" t="s">
        <v>443</v>
      </c>
      <c r="G4" s="23" t="s">
        <v>443</v>
      </c>
      <c r="H4" s="17"/>
    </row>
    <row r="5" ht="16.5" customHeight="1">
      <c r="A5" s="28" t="n">
        <v>45447</v>
      </c>
      <c r="B5" s="23" t="n">
        <v>188</v>
      </c>
      <c r="C5" s="23" t="n">
        <v>95</v>
      </c>
      <c r="D5" s="24" t="n">
        <v>0.5053</v>
      </c>
      <c r="E5" s="23" t="s">
        <v>443</v>
      </c>
      <c r="F5" s="23" t="s">
        <v>443</v>
      </c>
      <c r="G5" s="23" t="s">
        <v>443</v>
      </c>
      <c r="H5" s="17"/>
    </row>
    <row r="6" ht="16.5" customHeight="1">
      <c r="A6" s="28" t="n">
        <v>45448</v>
      </c>
      <c r="B6" s="23" t="n">
        <v>244</v>
      </c>
      <c r="C6" s="23" t="n">
        <v>123</v>
      </c>
      <c r="D6" s="24" t="n">
        <v>0.5041</v>
      </c>
      <c r="E6" s="23" t="s">
        <v>443</v>
      </c>
      <c r="F6" s="23" t="s">
        <v>443</v>
      </c>
      <c r="G6" s="23" t="s">
        <v>443</v>
      </c>
      <c r="H6" s="17"/>
    </row>
    <row r="7" ht="16.5" customHeight="1">
      <c r="A7" s="28" t="n">
        <v>45449</v>
      </c>
      <c r="B7" s="23" t="n">
        <v>326</v>
      </c>
      <c r="C7" s="23" t="n">
        <v>160</v>
      </c>
      <c r="D7" s="24" t="n">
        <v>0.4908</v>
      </c>
      <c r="E7" s="23" t="s">
        <v>443</v>
      </c>
      <c r="F7" s="23" t="s">
        <v>443</v>
      </c>
      <c r="G7" s="23" t="s">
        <v>443</v>
      </c>
      <c r="H7" s="17"/>
    </row>
    <row r="8" ht="16.5" customHeight="1">
      <c r="A8" s="28" t="n">
        <v>45450</v>
      </c>
      <c r="B8" s="23" t="n">
        <v>306</v>
      </c>
      <c r="C8" s="23" t="n">
        <v>160</v>
      </c>
      <c r="D8" s="24" t="n">
        <v>0.5229</v>
      </c>
      <c r="E8" s="23" t="s">
        <v>443</v>
      </c>
      <c r="F8" s="23" t="s">
        <v>443</v>
      </c>
      <c r="G8" s="23" t="s">
        <v>443</v>
      </c>
      <c r="H8" s="17"/>
    </row>
    <row r="9" ht="16.5" customHeight="1">
      <c r="A9" s="28" t="n">
        <v>45451</v>
      </c>
      <c r="B9" s="23" t="n">
        <v>214</v>
      </c>
      <c r="C9" s="23" t="n">
        <v>117</v>
      </c>
      <c r="D9" s="24" t="n">
        <v>0.5467</v>
      </c>
      <c r="E9" s="23" t="s">
        <v>443</v>
      </c>
      <c r="F9" s="23" t="s">
        <v>443</v>
      </c>
      <c r="G9" s="23" t="s">
        <v>443</v>
      </c>
      <c r="H9" s="17"/>
    </row>
    <row r="10" ht="16.5" customHeight="1">
      <c r="A10" s="28" t="n">
        <v>45452</v>
      </c>
      <c r="B10" s="23" t="n">
        <v>180</v>
      </c>
      <c r="C10" s="23" t="n">
        <v>96</v>
      </c>
      <c r="D10" s="24" t="n">
        <v>0.5333</v>
      </c>
      <c r="E10" s="23" t="s">
        <v>443</v>
      </c>
      <c r="F10" s="23" t="s">
        <v>443</v>
      </c>
      <c r="G10" s="23" t="s">
        <v>443</v>
      </c>
      <c r="H10" s="17"/>
    </row>
    <row r="11" ht="16.5" customHeight="1">
      <c r="A11" s="28" t="n">
        <v>45453</v>
      </c>
      <c r="B11" s="23" t="n">
        <v>136</v>
      </c>
      <c r="C11" s="23" t="n">
        <v>75</v>
      </c>
      <c r="D11" s="24" t="n">
        <v>0.5515</v>
      </c>
      <c r="E11" s="23" t="s">
        <v>443</v>
      </c>
      <c r="F11" s="23" t="s">
        <v>443</v>
      </c>
      <c r="G11" s="23" t="s">
        <v>443</v>
      </c>
      <c r="H11" s="17"/>
    </row>
    <row r="12" ht="16.5" customHeight="1">
      <c r="A12" s="28" t="n">
        <v>45454</v>
      </c>
      <c r="B12" s="23" t="n">
        <v>173</v>
      </c>
      <c r="C12" s="23" t="n">
        <v>93</v>
      </c>
      <c r="D12" s="24" t="n">
        <v>0.5376</v>
      </c>
      <c r="E12" s="23" t="s">
        <v>443</v>
      </c>
      <c r="F12" s="23" t="s">
        <v>443</v>
      </c>
      <c r="G12" s="23" t="s">
        <v>443</v>
      </c>
      <c r="H12" s="17"/>
    </row>
    <row r="13" ht="16.5" customHeight="1">
      <c r="A13" s="28" t="n">
        <v>45455</v>
      </c>
      <c r="B13" s="23" t="n">
        <v>205</v>
      </c>
      <c r="C13" s="23" t="n">
        <v>100</v>
      </c>
      <c r="D13" s="24" t="n">
        <v>0.4878</v>
      </c>
      <c r="E13" s="23" t="s">
        <v>443</v>
      </c>
      <c r="F13" s="23" t="s">
        <v>443</v>
      </c>
      <c r="G13" s="23" t="s">
        <v>443</v>
      </c>
      <c r="H13" s="17"/>
    </row>
    <row r="14" ht="16.5" customHeight="1">
      <c r="A14" s="28" t="n">
        <v>45456</v>
      </c>
      <c r="B14" s="23" t="n">
        <v>222</v>
      </c>
      <c r="C14" s="23" t="n">
        <v>104</v>
      </c>
      <c r="D14" s="24" t="n">
        <v>0.4685</v>
      </c>
      <c r="E14" s="23" t="s">
        <v>443</v>
      </c>
      <c r="F14" s="23" t="s">
        <v>443</v>
      </c>
      <c r="G14" s="23" t="s">
        <v>443</v>
      </c>
      <c r="H14" s="17"/>
    </row>
    <row r="15" ht="16.5" customHeight="1">
      <c r="A15" s="28" t="n">
        <v>45457</v>
      </c>
      <c r="B15" s="23" t="n">
        <v>219</v>
      </c>
      <c r="C15" s="23" t="n">
        <v>104</v>
      </c>
      <c r="D15" s="24" t="n">
        <v>0.4749</v>
      </c>
      <c r="E15" s="23" t="s">
        <v>443</v>
      </c>
      <c r="F15" s="23" t="s">
        <v>443</v>
      </c>
      <c r="G15" s="23" t="s">
        <v>443</v>
      </c>
      <c r="H15" s="17"/>
    </row>
    <row r="16" ht="16.5" customHeight="1">
      <c r="A16" s="28" t="n">
        <v>45458</v>
      </c>
      <c r="B16" s="23" t="n">
        <v>305</v>
      </c>
      <c r="C16" s="23" t="n">
        <v>148</v>
      </c>
      <c r="D16" s="24" t="n">
        <v>0.4852</v>
      </c>
      <c r="E16" s="23" t="s">
        <v>443</v>
      </c>
      <c r="F16" s="23" t="s">
        <v>443</v>
      </c>
      <c r="G16" s="23" t="s">
        <v>443</v>
      </c>
      <c r="H16" s="17"/>
    </row>
    <row r="17" ht="16.5" customHeight="1">
      <c r="A17" s="28" t="n">
        <v>45459</v>
      </c>
      <c r="B17" s="23" t="n">
        <v>310</v>
      </c>
      <c r="C17" s="23" t="n">
        <v>140</v>
      </c>
      <c r="D17" s="24" t="n">
        <v>0.4516</v>
      </c>
      <c r="E17" s="23" t="s">
        <v>443</v>
      </c>
      <c r="F17" s="23" t="s">
        <v>443</v>
      </c>
      <c r="G17" s="23" t="s">
        <v>443</v>
      </c>
      <c r="H17" s="17"/>
    </row>
    <row r="18" ht="16.5" customHeight="1">
      <c r="A18" s="28" t="n">
        <v>45460</v>
      </c>
      <c r="B18" s="23" t="n">
        <v>300</v>
      </c>
      <c r="C18" s="23" t="n">
        <v>142</v>
      </c>
      <c r="D18" s="24" t="n">
        <v>0.4733</v>
      </c>
      <c r="E18" s="23" t="s">
        <v>443</v>
      </c>
      <c r="F18" s="23" t="s">
        <v>443</v>
      </c>
      <c r="G18" s="23" t="s">
        <v>443</v>
      </c>
      <c r="H18" s="17"/>
    </row>
    <row r="19" ht="16.5" customHeight="1">
      <c r="A19" s="28" t="n">
        <v>45461</v>
      </c>
      <c r="B19" s="23" t="n">
        <v>373</v>
      </c>
      <c r="C19" s="23" t="n">
        <v>186</v>
      </c>
      <c r="D19" s="24" t="n">
        <v>0.4987</v>
      </c>
      <c r="E19" s="23" t="s">
        <v>443</v>
      </c>
      <c r="F19" s="23" t="s">
        <v>443</v>
      </c>
      <c r="G19" s="23" t="s">
        <v>443</v>
      </c>
      <c r="H19" s="17"/>
    </row>
    <row r="20" ht="16.5" customHeight="1">
      <c r="A20" s="28" t="n">
        <v>45462</v>
      </c>
      <c r="B20" s="23" t="n">
        <v>374</v>
      </c>
      <c r="C20" s="23" t="n">
        <v>178</v>
      </c>
      <c r="D20" s="24" t="n">
        <v>0.4759</v>
      </c>
      <c r="E20" s="23" t="s">
        <v>443</v>
      </c>
      <c r="F20" s="23" t="s">
        <v>443</v>
      </c>
      <c r="G20" s="23" t="s">
        <v>443</v>
      </c>
      <c r="H20" s="17"/>
    </row>
    <row r="21" ht="16.5" customHeight="1">
      <c r="A21" s="28" t="n">
        <v>45463</v>
      </c>
      <c r="B21" s="23" t="n">
        <v>405</v>
      </c>
      <c r="C21" s="23" t="n">
        <v>202</v>
      </c>
      <c r="D21" s="24" t="n">
        <v>0.4988</v>
      </c>
      <c r="E21" s="23" t="s">
        <v>443</v>
      </c>
      <c r="F21" s="23" t="s">
        <v>443</v>
      </c>
      <c r="G21" s="23" t="s">
        <v>443</v>
      </c>
      <c r="H21" s="17"/>
    </row>
    <row r="22" ht="16.5" customHeight="1">
      <c r="A22" s="28" t="n">
        <v>45464</v>
      </c>
      <c r="B22" s="23" t="n">
        <v>493</v>
      </c>
      <c r="C22" s="23" t="n">
        <v>234</v>
      </c>
      <c r="D22" s="24" t="n">
        <v>0.4746</v>
      </c>
      <c r="E22" s="23" t="s">
        <v>443</v>
      </c>
      <c r="F22" s="23" t="s">
        <v>443</v>
      </c>
      <c r="G22" s="23" t="s">
        <v>443</v>
      </c>
      <c r="H22" s="17"/>
    </row>
    <row r="23" ht="16.5" customHeight="1">
      <c r="A23" s="28" t="n">
        <v>45465</v>
      </c>
      <c r="B23" s="23" t="n">
        <v>390</v>
      </c>
      <c r="C23" s="23" t="n">
        <v>203</v>
      </c>
      <c r="D23" s="24" t="n">
        <v>0.5205</v>
      </c>
      <c r="E23" s="23" t="s">
        <v>443</v>
      </c>
      <c r="F23" s="23" t="s">
        <v>443</v>
      </c>
      <c r="G23" s="23" t="s">
        <v>443</v>
      </c>
      <c r="H23" s="17"/>
    </row>
    <row r="24" ht="16.5" customHeight="1">
      <c r="A24" s="28" t="n">
        <v>45466</v>
      </c>
      <c r="B24" s="23" t="n">
        <v>357</v>
      </c>
      <c r="C24" s="23" t="n">
        <v>191</v>
      </c>
      <c r="D24" s="24" t="n">
        <v>0.535</v>
      </c>
      <c r="E24" s="23" t="s">
        <v>443</v>
      </c>
      <c r="F24" s="23" t="s">
        <v>443</v>
      </c>
      <c r="G24" s="23" t="s">
        <v>443</v>
      </c>
      <c r="H24" s="17"/>
    </row>
    <row r="25" ht="16.5" customHeight="1">
      <c r="A25" s="28" t="n">
        <v>45467</v>
      </c>
      <c r="B25" s="23" t="n">
        <v>416</v>
      </c>
      <c r="C25" s="23" t="n">
        <v>225</v>
      </c>
      <c r="D25" s="24" t="n">
        <v>0.5409</v>
      </c>
      <c r="E25" s="23" t="s">
        <v>443</v>
      </c>
      <c r="F25" s="23" t="s">
        <v>443</v>
      </c>
      <c r="G25" s="23" t="s">
        <v>443</v>
      </c>
      <c r="H25" s="17"/>
    </row>
    <row r="26" ht="16.5" customHeight="1">
      <c r="A26" s="28" t="n">
        <v>45468</v>
      </c>
      <c r="B26" s="23" t="n">
        <v>518</v>
      </c>
      <c r="C26" s="23" t="n">
        <v>264</v>
      </c>
      <c r="D26" s="24" t="n">
        <v>0.5097</v>
      </c>
      <c r="E26" s="23" t="s">
        <v>443</v>
      </c>
      <c r="F26" s="23" t="s">
        <v>443</v>
      </c>
      <c r="G26" s="23" t="s">
        <v>443</v>
      </c>
      <c r="H26" s="17"/>
    </row>
    <row r="27" ht="16.5" customHeight="1">
      <c r="A27" s="28" t="n">
        <v>45469</v>
      </c>
      <c r="B27" s="23" t="n">
        <v>544</v>
      </c>
      <c r="C27" s="23" t="n">
        <v>288</v>
      </c>
      <c r="D27" s="24" t="n">
        <v>0.5294</v>
      </c>
      <c r="E27" s="23" t="s">
        <v>443</v>
      </c>
      <c r="F27" s="23" t="s">
        <v>443</v>
      </c>
      <c r="G27" s="23" t="s">
        <v>443</v>
      </c>
      <c r="H27" s="17"/>
    </row>
    <row r="28" ht="16.5" customHeight="1">
      <c r="A28" s="28" t="n">
        <v>45470</v>
      </c>
      <c r="B28" s="23" t="n">
        <v>509</v>
      </c>
      <c r="C28" s="23" t="n">
        <v>270</v>
      </c>
      <c r="D28" s="24" t="n">
        <v>0.5305</v>
      </c>
      <c r="E28" s="23" t="s">
        <v>443</v>
      </c>
      <c r="F28" s="23" t="s">
        <v>443</v>
      </c>
      <c r="G28" s="23" t="s">
        <v>443</v>
      </c>
      <c r="H28" s="17"/>
    </row>
    <row r="29" ht="16.5" customHeight="1">
      <c r="A29" s="28" t="n">
        <v>45471</v>
      </c>
      <c r="B29" s="23" t="n">
        <v>496</v>
      </c>
      <c r="C29" s="23" t="n">
        <v>254</v>
      </c>
      <c r="D29" s="24" t="n">
        <v>0.5121</v>
      </c>
      <c r="E29" s="23" t="s">
        <v>443</v>
      </c>
      <c r="F29" s="23" t="s">
        <v>443</v>
      </c>
      <c r="G29" s="23" t="s">
        <v>443</v>
      </c>
      <c r="H29" s="17"/>
    </row>
    <row r="30" ht="16.5" customHeight="1">
      <c r="A30" s="28" t="n">
        <v>45472</v>
      </c>
      <c r="B30" s="23" t="n">
        <v>402</v>
      </c>
      <c r="C30" s="23" t="n">
        <v>203</v>
      </c>
      <c r="D30" s="24" t="n">
        <v>0.505</v>
      </c>
      <c r="E30" s="23" t="s">
        <v>443</v>
      </c>
      <c r="F30" s="23" t="s">
        <v>443</v>
      </c>
      <c r="G30" s="23" t="s">
        <v>443</v>
      </c>
      <c r="H30" s="17"/>
    </row>
    <row r="31" ht="16.5" customHeight="1">
      <c r="A31" s="28" t="n">
        <v>45473</v>
      </c>
      <c r="B31" s="23" t="n">
        <v>371</v>
      </c>
      <c r="C31" s="23" t="n">
        <v>184</v>
      </c>
      <c r="D31" s="24" t="n">
        <v>0.496</v>
      </c>
      <c r="E31" s="23" t="s">
        <v>443</v>
      </c>
      <c r="F31" s="23" t="s">
        <v>443</v>
      </c>
      <c r="G31" s="23" t="s">
        <v>443</v>
      </c>
      <c r="H31" s="17"/>
    </row>
    <row r="32" ht="16.5" customHeight="1">
      <c r="A32" s="30" t="s">
        <v>444</v>
      </c>
      <c r="B32" s="30" t="n">
        <v>9437</v>
      </c>
      <c r="C32" s="30" t="n">
        <v>4766</v>
      </c>
      <c r="D32" s="31" t="n">
        <v>0.505</v>
      </c>
      <c r="E32" s="30" t="s">
        <v>443</v>
      </c>
      <c r="F32" s="30" t="s">
        <v>443</v>
      </c>
      <c r="G32" s="30" t="s">
        <v>443</v>
      </c>
      <c r="H32" s="17"/>
    </row>
    <row r="33" ht="16.5" customHeight="1">
      <c r="A33" s="28" t="n">
        <v>45474</v>
      </c>
      <c r="B33" s="23" t="n">
        <v>493</v>
      </c>
      <c r="C33" s="23" t="n">
        <v>279</v>
      </c>
      <c r="D33" s="25" t="n">
        <v>0.5659</v>
      </c>
      <c r="E33" s="23" t="n">
        <v>435</v>
      </c>
      <c r="F33" s="23" t="n">
        <v>141</v>
      </c>
      <c r="G33" s="24" t="n">
        <v>0.3241</v>
      </c>
      <c r="H33" s="17"/>
    </row>
    <row r="34" ht="16.5" customHeight="1">
      <c r="A34" s="28" t="n">
        <v>45475</v>
      </c>
      <c r="B34" s="23" t="n">
        <v>482</v>
      </c>
      <c r="C34" s="23" t="n">
        <v>261</v>
      </c>
      <c r="D34" s="25" t="n">
        <v>0.5415</v>
      </c>
      <c r="E34" s="23" t="n">
        <v>482</v>
      </c>
      <c r="F34" s="23" t="n">
        <v>165</v>
      </c>
      <c r="G34" s="24" t="n">
        <v>0.3423</v>
      </c>
      <c r="H34" s="17"/>
    </row>
    <row r="35" ht="16.5" customHeight="1">
      <c r="A35" s="28" t="n">
        <v>45476</v>
      </c>
      <c r="B35" s="23" t="n">
        <v>493</v>
      </c>
      <c r="C35" s="23" t="n">
        <v>273</v>
      </c>
      <c r="D35" s="25" t="n">
        <v>0.5538</v>
      </c>
      <c r="E35" s="23" t="n">
        <v>493</v>
      </c>
      <c r="F35" s="23" t="n">
        <v>171</v>
      </c>
      <c r="G35" s="24" t="n">
        <v>0.3469</v>
      </c>
      <c r="H35" s="17"/>
    </row>
    <row r="36" ht="16.5" customHeight="1">
      <c r="A36" s="28" t="n">
        <v>45477</v>
      </c>
      <c r="B36" s="23" t="n">
        <v>549</v>
      </c>
      <c r="C36" s="23" t="n">
        <v>300</v>
      </c>
      <c r="D36" s="25" t="n">
        <v>0.5464</v>
      </c>
      <c r="E36" s="23" t="n">
        <v>549</v>
      </c>
      <c r="F36" s="23" t="n">
        <v>201</v>
      </c>
      <c r="G36" s="24" t="n">
        <v>0.3661</v>
      </c>
      <c r="H36" s="17"/>
    </row>
    <row r="37" ht="16.5" customHeight="1">
      <c r="A37" s="28" t="n">
        <v>45478</v>
      </c>
      <c r="B37" s="23" t="n">
        <v>789</v>
      </c>
      <c r="C37" s="23" t="n">
        <v>426</v>
      </c>
      <c r="D37" s="25" t="n">
        <v>0.5399</v>
      </c>
      <c r="E37" s="23" t="n">
        <v>789</v>
      </c>
      <c r="F37" s="23" t="n">
        <v>287</v>
      </c>
      <c r="G37" s="24" t="n">
        <v>0.3638</v>
      </c>
      <c r="H37" s="17"/>
    </row>
    <row r="38" ht="16.5" customHeight="1">
      <c r="A38" s="28" t="n">
        <v>45479</v>
      </c>
      <c r="B38" s="23" t="n">
        <v>925</v>
      </c>
      <c r="C38" s="23" t="n">
        <v>471</v>
      </c>
      <c r="D38" s="25" t="n">
        <v>0.5092</v>
      </c>
      <c r="E38" s="23" t="n">
        <v>925</v>
      </c>
      <c r="F38" s="23" t="n">
        <v>341</v>
      </c>
      <c r="G38" s="24" t="n">
        <v>0.3686</v>
      </c>
      <c r="H38" s="17"/>
    </row>
    <row r="39" ht="16.5" customHeight="1">
      <c r="A39" s="28" t="n">
        <v>45480</v>
      </c>
      <c r="B39" s="23" t="n">
        <v>728</v>
      </c>
      <c r="C39" s="23" t="n">
        <v>364</v>
      </c>
      <c r="D39" s="25" t="n">
        <v>0.5</v>
      </c>
      <c r="E39" s="23" t="n">
        <v>728</v>
      </c>
      <c r="F39" s="23" t="n">
        <v>283</v>
      </c>
      <c r="G39" s="24" t="n">
        <v>0.3887</v>
      </c>
      <c r="H39" s="17"/>
    </row>
    <row r="40" ht="16.5" customHeight="1">
      <c r="A40" s="28" t="n">
        <v>45481</v>
      </c>
      <c r="B40" s="23" t="n">
        <v>817</v>
      </c>
      <c r="C40" s="23" t="n">
        <v>402</v>
      </c>
      <c r="D40" s="25" t="n">
        <v>0.492</v>
      </c>
      <c r="E40" s="23" t="n">
        <v>817</v>
      </c>
      <c r="F40" s="23" t="n">
        <v>294</v>
      </c>
      <c r="G40" s="24" t="n">
        <v>0.3599</v>
      </c>
      <c r="H40" s="17"/>
    </row>
    <row r="41" ht="16.5" customHeight="1">
      <c r="A41" s="28" t="n">
        <v>45482</v>
      </c>
      <c r="B41" s="23" t="n">
        <v>799</v>
      </c>
      <c r="C41" s="23" t="n">
        <v>424</v>
      </c>
      <c r="D41" s="25" t="n">
        <v>0.5307</v>
      </c>
      <c r="E41" s="23" t="n">
        <v>799</v>
      </c>
      <c r="F41" s="23" t="n">
        <v>331</v>
      </c>
      <c r="G41" s="24" t="n">
        <v>0.4143</v>
      </c>
      <c r="H41" s="17"/>
    </row>
    <row r="42" ht="16.5" customHeight="1">
      <c r="A42" s="28" t="n">
        <v>45483</v>
      </c>
      <c r="B42" s="23" t="n">
        <v>678</v>
      </c>
      <c r="C42" s="23" t="n">
        <v>418</v>
      </c>
      <c r="D42" s="25" t="n">
        <v>0.6165</v>
      </c>
      <c r="E42" s="23" t="n">
        <v>678</v>
      </c>
      <c r="F42" s="23" t="n">
        <v>338</v>
      </c>
      <c r="G42" s="24" t="n">
        <v>0.4985</v>
      </c>
      <c r="H42" s="17"/>
    </row>
    <row r="43" ht="16.5" customHeight="1">
      <c r="A43" s="28" t="n">
        <v>45484</v>
      </c>
      <c r="B43" s="23" t="n">
        <v>557</v>
      </c>
      <c r="C43" s="23" t="n">
        <v>355</v>
      </c>
      <c r="D43" s="25" t="n">
        <v>0.6373</v>
      </c>
      <c r="E43" s="23" t="n">
        <v>557</v>
      </c>
      <c r="F43" s="23" t="n">
        <v>282</v>
      </c>
      <c r="G43" s="24" t="n">
        <v>0.5063</v>
      </c>
      <c r="H43" s="17"/>
    </row>
    <row r="44" ht="16.5" customHeight="1">
      <c r="A44" s="28" t="n">
        <v>45485</v>
      </c>
      <c r="B44" s="23" t="n">
        <v>475</v>
      </c>
      <c r="C44" s="23" t="n">
        <v>300</v>
      </c>
      <c r="D44" s="25" t="n">
        <v>0.6316</v>
      </c>
      <c r="E44" s="23" t="n">
        <v>475</v>
      </c>
      <c r="F44" s="23" t="n">
        <v>270</v>
      </c>
      <c r="G44" s="24" t="n">
        <v>0.5684</v>
      </c>
      <c r="H44" s="17"/>
    </row>
    <row r="45" ht="16.5" customHeight="1">
      <c r="A45" s="28" t="n">
        <v>45486</v>
      </c>
      <c r="B45" s="23" t="n">
        <v>370</v>
      </c>
      <c r="C45" s="23" t="n">
        <v>249</v>
      </c>
      <c r="D45" s="25" t="n">
        <v>0.673</v>
      </c>
      <c r="E45" s="23" t="n">
        <v>370</v>
      </c>
      <c r="F45" s="23" t="n">
        <v>224</v>
      </c>
      <c r="G45" s="24" t="n">
        <v>0.6054</v>
      </c>
      <c r="H45" s="17"/>
    </row>
    <row r="46" ht="16.5" customHeight="1">
      <c r="A46" s="28" t="n">
        <v>45487</v>
      </c>
      <c r="B46" s="23" t="n">
        <v>299</v>
      </c>
      <c r="C46" s="23" t="n">
        <v>178</v>
      </c>
      <c r="D46" s="25" t="n">
        <v>0.5953</v>
      </c>
      <c r="E46" s="23" t="n">
        <v>299</v>
      </c>
      <c r="F46" s="23" t="n">
        <v>174</v>
      </c>
      <c r="G46" s="24" t="n">
        <v>0.5819</v>
      </c>
      <c r="H46" s="17"/>
    </row>
    <row r="47" ht="16.5" customHeight="1">
      <c r="A47" s="28" t="n">
        <v>45488</v>
      </c>
      <c r="B47" s="23" t="n">
        <v>444</v>
      </c>
      <c r="C47" s="23" t="n">
        <v>267</v>
      </c>
      <c r="D47" s="25" t="n">
        <v>0.6014</v>
      </c>
      <c r="E47" s="23" t="n">
        <v>444</v>
      </c>
      <c r="F47" s="23" t="n">
        <v>224</v>
      </c>
      <c r="G47" s="24" t="n">
        <v>0.5045</v>
      </c>
      <c r="H47" s="17"/>
    </row>
    <row r="48" ht="16.5" customHeight="1">
      <c r="A48" s="28" t="n">
        <v>45489</v>
      </c>
      <c r="B48" s="23" t="n">
        <v>464</v>
      </c>
      <c r="C48" s="23" t="n">
        <v>286</v>
      </c>
      <c r="D48" s="25" t="n">
        <v>0.6164</v>
      </c>
      <c r="E48" s="23" t="n">
        <v>464</v>
      </c>
      <c r="F48" s="23" t="n">
        <v>240</v>
      </c>
      <c r="G48" s="24" t="n">
        <v>0.5172</v>
      </c>
      <c r="H48" s="17"/>
    </row>
    <row r="49" ht="16.5" customHeight="1">
      <c r="A49" s="28" t="n">
        <v>45490</v>
      </c>
      <c r="B49" s="23" t="n">
        <v>439</v>
      </c>
      <c r="C49" s="23" t="n">
        <v>277</v>
      </c>
      <c r="D49" s="25" t="n">
        <v>0.631</v>
      </c>
      <c r="E49" s="23" t="n">
        <v>439</v>
      </c>
      <c r="F49" s="23" t="n">
        <v>216</v>
      </c>
      <c r="G49" s="24" t="n">
        <v>0.492</v>
      </c>
      <c r="H49" s="17"/>
    </row>
    <row r="50" ht="16.5" customHeight="1">
      <c r="A50" s="28" t="n">
        <v>45491</v>
      </c>
      <c r="B50" s="23" t="n">
        <v>469</v>
      </c>
      <c r="C50" s="23" t="n">
        <v>307</v>
      </c>
      <c r="D50" s="25" t="n">
        <v>0.6546</v>
      </c>
      <c r="E50" s="23" t="n">
        <v>469</v>
      </c>
      <c r="F50" s="23" t="n">
        <v>262</v>
      </c>
      <c r="G50" s="24" t="n">
        <v>0.5586</v>
      </c>
      <c r="H50" s="17"/>
    </row>
    <row r="51" ht="16.5" customHeight="1">
      <c r="A51" s="28" t="n">
        <v>45492</v>
      </c>
      <c r="B51" s="23" t="n">
        <v>518</v>
      </c>
      <c r="C51" s="23" t="n">
        <v>351</v>
      </c>
      <c r="D51" s="25" t="n">
        <v>0.6776</v>
      </c>
      <c r="E51" s="23" t="n">
        <v>518</v>
      </c>
      <c r="F51" s="23" t="n">
        <v>285</v>
      </c>
      <c r="G51" s="24" t="n">
        <v>0.5502</v>
      </c>
      <c r="H51" s="17"/>
    </row>
    <row r="52" ht="16.5" customHeight="1">
      <c r="A52" s="28" t="n">
        <v>45493</v>
      </c>
      <c r="B52" s="23" t="n">
        <v>466</v>
      </c>
      <c r="C52" s="23" t="n">
        <v>291</v>
      </c>
      <c r="D52" s="25" t="n">
        <v>0.6245</v>
      </c>
      <c r="E52" s="23" t="n">
        <v>466</v>
      </c>
      <c r="F52" s="23" t="n">
        <v>271</v>
      </c>
      <c r="G52" s="24" t="n">
        <v>0.5815</v>
      </c>
      <c r="H52" s="17"/>
    </row>
    <row r="53" ht="16.5" customHeight="1">
      <c r="A53" s="28" t="n">
        <v>45494</v>
      </c>
      <c r="B53" s="23" t="n">
        <v>408</v>
      </c>
      <c r="C53" s="23" t="n">
        <v>276</v>
      </c>
      <c r="D53" s="25" t="n">
        <v>0.6765</v>
      </c>
      <c r="E53" s="23" t="n">
        <v>408</v>
      </c>
      <c r="F53" s="23" t="n">
        <v>215</v>
      </c>
      <c r="G53" s="24" t="n">
        <v>0.527</v>
      </c>
      <c r="H53" s="17"/>
    </row>
    <row r="54" ht="16.5" customHeight="1">
      <c r="A54" s="28" t="n">
        <v>45495</v>
      </c>
      <c r="B54" s="23" t="n">
        <v>565</v>
      </c>
      <c r="C54" s="23" t="n">
        <v>360</v>
      </c>
      <c r="D54" s="25" t="n">
        <v>0.6372</v>
      </c>
      <c r="E54" s="23" t="n">
        <v>565</v>
      </c>
      <c r="F54" s="23" t="n">
        <v>262</v>
      </c>
      <c r="G54" s="24" t="n">
        <v>0.4637</v>
      </c>
      <c r="H54" s="17"/>
    </row>
    <row r="55" ht="16.5" customHeight="1">
      <c r="A55" s="28" t="n">
        <v>45496</v>
      </c>
      <c r="B55" s="23" t="n">
        <v>651</v>
      </c>
      <c r="C55" s="23" t="n">
        <v>396</v>
      </c>
      <c r="D55" s="25" t="n">
        <v>0.6083</v>
      </c>
      <c r="E55" s="23" t="n">
        <v>1698</v>
      </c>
      <c r="F55" s="23" t="n">
        <v>879</v>
      </c>
      <c r="G55" s="24" t="n">
        <v>0.5177</v>
      </c>
      <c r="H55" s="17"/>
    </row>
    <row r="56" ht="16.5" customHeight="1">
      <c r="A56" s="41" t="s">
        <v>445</v>
      </c>
      <c r="B56" s="41" t="n">
        <v>12878</v>
      </c>
      <c r="C56" s="41" t="n">
        <v>7511</v>
      </c>
      <c r="D56" s="43" t="n">
        <v>0.5832</v>
      </c>
      <c r="E56" s="41"/>
      <c r="F56" s="41"/>
      <c r="G56" s="41"/>
      <c r="H56" s="17"/>
    </row>
    <row r="58" ht="41.25" customHeight="1">
      <c r="A58" s="468" t="s">
        <v>369</v>
      </c>
    </row>
  </sheetData>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ht="16.5" customHeight="1">
      <c r="A1" s="29" t="s">
        <v>36</v>
      </c>
      <c r="B1" s="39" t="n">
        <v>45468</v>
      </c>
      <c r="C1" s="39" t="n">
        <v>45469</v>
      </c>
      <c r="D1" s="39" t="n">
        <v>45470</v>
      </c>
      <c r="E1" s="39" t="n">
        <v>45471</v>
      </c>
      <c r="F1" s="39" t="n">
        <v>45472</v>
      </c>
      <c r="G1" s="39" t="n">
        <v>45473</v>
      </c>
      <c r="H1" s="39" t="n">
        <v>45474</v>
      </c>
      <c r="I1" s="39" t="n">
        <v>45475</v>
      </c>
      <c r="J1" s="39" t="n">
        <v>45476</v>
      </c>
      <c r="K1" s="17"/>
      <c r="L1" s="29" t="s">
        <v>36</v>
      </c>
      <c r="M1" s="39" t="n">
        <v>45468</v>
      </c>
      <c r="N1" s="39" t="n">
        <v>45469</v>
      </c>
      <c r="O1" s="39" t="n">
        <v>45470</v>
      </c>
      <c r="P1" s="39" t="n">
        <v>45471</v>
      </c>
      <c r="Q1" s="39" t="n">
        <v>45472</v>
      </c>
      <c r="R1" s="39" t="n">
        <v>45473</v>
      </c>
      <c r="S1" s="39" t="n">
        <v>45474</v>
      </c>
      <c r="T1" s="39" t="n">
        <v>45475</v>
      </c>
      <c r="U1" s="39" t="n">
        <v>45476</v>
      </c>
      <c r="V1" s="17"/>
      <c r="W1" s="29" t="s">
        <v>36</v>
      </c>
      <c r="X1" s="39" t="n">
        <v>45468</v>
      </c>
      <c r="Y1" s="39" t="n">
        <v>45469</v>
      </c>
      <c r="Z1" s="39" t="n">
        <v>45470</v>
      </c>
      <c r="AA1" s="39" t="n">
        <v>45471</v>
      </c>
      <c r="AB1" s="39" t="n">
        <v>45472</v>
      </c>
      <c r="AC1" s="39" t="n">
        <v>45473</v>
      </c>
      <c r="AD1" s="39" t="n">
        <v>45474</v>
      </c>
      <c r="AE1" s="39" t="n">
        <v>45475</v>
      </c>
      <c r="AF1" s="39" t="n">
        <v>45476</v>
      </c>
      <c r="AG1" s="17"/>
      <c r="AH1" s="29" t="s">
        <v>36</v>
      </c>
      <c r="AI1" s="39" t="n">
        <v>45468</v>
      </c>
      <c r="AJ1" s="39" t="n">
        <v>45469</v>
      </c>
      <c r="AK1" s="39" t="n">
        <v>45470</v>
      </c>
      <c r="AL1" s="39" t="n">
        <v>45471</v>
      </c>
      <c r="AM1" s="39" t="n">
        <v>45472</v>
      </c>
      <c r="AN1" s="39" t="n">
        <v>45473</v>
      </c>
      <c r="AO1" s="39" t="n">
        <v>45474</v>
      </c>
      <c r="AP1" s="39" t="n">
        <v>45475</v>
      </c>
      <c r="AQ1" s="39" t="n">
        <v>45476</v>
      </c>
      <c r="AR1" s="17"/>
      <c r="AS1" s="29" t="s">
        <v>36</v>
      </c>
      <c r="AT1" s="39" t="n">
        <v>45468</v>
      </c>
      <c r="AU1" s="39" t="n">
        <v>45469</v>
      </c>
      <c r="AV1" s="39" t="n">
        <v>45470</v>
      </c>
      <c r="AW1" s="39" t="n">
        <v>45471</v>
      </c>
      <c r="AX1" s="39" t="n">
        <v>45472</v>
      </c>
      <c r="AY1" s="39" t="n">
        <v>45473</v>
      </c>
      <c r="AZ1" s="39" t="n">
        <v>45474</v>
      </c>
      <c r="BA1" s="39" t="n">
        <v>45475</v>
      </c>
      <c r="BB1" s="39" t="n">
        <v>45476</v>
      </c>
      <c r="BC1" s="17"/>
      <c r="BD1" s="29" t="s">
        <v>36</v>
      </c>
      <c r="BE1" s="39" t="n">
        <v>45468</v>
      </c>
      <c r="BF1" s="39" t="n">
        <v>45469</v>
      </c>
      <c r="BG1" s="39" t="n">
        <v>45470</v>
      </c>
      <c r="BH1" s="39" t="n">
        <v>45471</v>
      </c>
      <c r="BI1" s="39" t="n">
        <v>45472</v>
      </c>
      <c r="BJ1" s="39" t="n">
        <v>45473</v>
      </c>
      <c r="BK1" s="39" t="n">
        <v>45474</v>
      </c>
      <c r="BL1" s="39" t="n">
        <v>45475</v>
      </c>
      <c r="BM1" s="39" t="n">
        <v>45476</v>
      </c>
      <c r="BN1" s="17"/>
      <c r="BO1" s="29" t="s">
        <v>36</v>
      </c>
      <c r="BP1" s="39" t="n">
        <v>45468</v>
      </c>
      <c r="BQ1" s="39" t="n">
        <v>45469</v>
      </c>
      <c r="BR1" s="39" t="n">
        <v>45470</v>
      </c>
      <c r="BS1" s="39" t="n">
        <v>45471</v>
      </c>
      <c r="BT1" s="39" t="n">
        <v>45472</v>
      </c>
      <c r="BU1" s="39" t="n">
        <v>45473</v>
      </c>
      <c r="BV1" s="39" t="n">
        <v>45474</v>
      </c>
      <c r="BW1" s="39" t="n">
        <v>45475</v>
      </c>
      <c r="BX1" s="39" t="n">
        <v>45476</v>
      </c>
      <c r="BY1" s="17"/>
      <c r="BZ1" s="29" t="s">
        <v>36</v>
      </c>
      <c r="CA1" s="39" t="n">
        <v>45468</v>
      </c>
      <c r="CB1" s="39" t="n">
        <v>45469</v>
      </c>
      <c r="CC1" s="39" t="n">
        <v>45470</v>
      </c>
      <c r="CD1" s="39" t="n">
        <v>45471</v>
      </c>
      <c r="CE1" s="39" t="n">
        <v>45472</v>
      </c>
      <c r="CF1" s="39" t="n">
        <v>45473</v>
      </c>
      <c r="CG1" s="39" t="n">
        <v>45474</v>
      </c>
      <c r="CH1" s="39" t="n">
        <v>45475</v>
      </c>
      <c r="CI1" s="39" t="n">
        <v>45476</v>
      </c>
      <c r="CJ1" s="17"/>
      <c r="CK1" s="17"/>
      <c r="CL1" s="17"/>
      <c r="CM1" s="17"/>
      <c r="CN1" s="17"/>
      <c r="CO1" s="17"/>
      <c r="CP1" s="17"/>
      <c r="CQ1" s="17"/>
      <c r="CR1" s="17"/>
      <c r="CS1" s="17"/>
      <c r="CT1" s="17"/>
      <c r="CU1" s="17"/>
    </row>
    <row r="2" ht="30.75" customHeight="1">
      <c r="A2" s="23" t="s">
        <v>446</v>
      </c>
      <c r="B2" s="23" t="n">
        <v>14407</v>
      </c>
      <c r="C2" s="23" t="n">
        <v>14144</v>
      </c>
      <c r="D2" s="23" t="n">
        <v>13827</v>
      </c>
      <c r="E2" s="23" t="n">
        <v>13836</v>
      </c>
      <c r="F2" s="23" t="n">
        <v>13490</v>
      </c>
      <c r="G2" s="23" t="n">
        <v>13470</v>
      </c>
      <c r="H2" s="23" t="n">
        <v>13646</v>
      </c>
      <c r="I2" s="23" t="n">
        <v>13821</v>
      </c>
      <c r="J2" s="23" t="n">
        <v>13893</v>
      </c>
      <c r="K2" s="17"/>
      <c r="L2" s="23" t="s">
        <v>446</v>
      </c>
      <c r="M2" s="23" t="n">
        <v>2147303</v>
      </c>
      <c r="N2" s="23" t="n">
        <v>2098673</v>
      </c>
      <c r="O2" s="23" t="n">
        <v>1910992</v>
      </c>
      <c r="P2" s="23" t="n">
        <v>2240973</v>
      </c>
      <c r="Q2" s="23" t="n">
        <v>2179877</v>
      </c>
      <c r="R2" s="23" t="n">
        <v>1963184</v>
      </c>
      <c r="S2" s="23" t="n">
        <v>1965250</v>
      </c>
      <c r="T2" s="23" t="n">
        <v>2211814</v>
      </c>
      <c r="U2" s="23" t="n">
        <v>2085732</v>
      </c>
      <c r="V2" s="17"/>
      <c r="W2" s="23" t="s">
        <v>446</v>
      </c>
      <c r="X2" s="23" t="n">
        <v>149</v>
      </c>
      <c r="Y2" s="23" t="n">
        <v>148</v>
      </c>
      <c r="Z2" s="23" t="n">
        <v>138</v>
      </c>
      <c r="AA2" s="23" t="n">
        <v>162</v>
      </c>
      <c r="AB2" s="23" t="n">
        <v>162</v>
      </c>
      <c r="AC2" s="23" t="n">
        <v>146</v>
      </c>
      <c r="AD2" s="23" t="n">
        <v>144</v>
      </c>
      <c r="AE2" s="23" t="n">
        <v>160</v>
      </c>
      <c r="AF2" s="23" t="n">
        <v>150</v>
      </c>
      <c r="AG2" s="17"/>
      <c r="AH2" s="23" t="s">
        <v>446</v>
      </c>
      <c r="AI2" s="23" t="n">
        <v>141</v>
      </c>
      <c r="AJ2" s="23" t="n">
        <v>138</v>
      </c>
      <c r="AK2" s="23" t="n">
        <v>133</v>
      </c>
      <c r="AL2" s="23" t="n">
        <v>142</v>
      </c>
      <c r="AM2" s="23" t="n">
        <v>144</v>
      </c>
      <c r="AN2" s="23" t="n">
        <v>136</v>
      </c>
      <c r="AO2" s="23" t="n">
        <v>136</v>
      </c>
      <c r="AP2" s="23" t="n">
        <v>142</v>
      </c>
      <c r="AQ2" s="23" t="n">
        <v>141</v>
      </c>
      <c r="AR2" s="17"/>
      <c r="AS2" s="23" t="s">
        <v>446</v>
      </c>
      <c r="AT2" s="23" t="n">
        <v>733</v>
      </c>
      <c r="AU2" s="23" t="n">
        <v>718</v>
      </c>
      <c r="AV2" s="23" t="n">
        <v>696</v>
      </c>
      <c r="AW2" s="23" t="n">
        <v>726</v>
      </c>
      <c r="AX2" s="23" t="n">
        <v>740</v>
      </c>
      <c r="AY2" s="23" t="n">
        <v>704</v>
      </c>
      <c r="AZ2" s="23" t="n">
        <v>709</v>
      </c>
      <c r="BA2" s="23" t="n">
        <v>755</v>
      </c>
      <c r="BB2" s="23" t="n">
        <v>744</v>
      </c>
      <c r="BC2" s="17"/>
      <c r="BD2" s="23" t="s">
        <v>446</v>
      </c>
      <c r="BE2" s="23" t="n">
        <v>-206611</v>
      </c>
      <c r="BF2" s="23" t="n">
        <v>-195671</v>
      </c>
      <c r="BG2" s="23" t="n">
        <v>-194009</v>
      </c>
      <c r="BH2" s="23" t="n">
        <v>-218445</v>
      </c>
      <c r="BI2" s="23" t="n">
        <v>-204720</v>
      </c>
      <c r="BJ2" s="23" t="n">
        <v>-191818</v>
      </c>
      <c r="BK2" s="23" t="n">
        <v>-206221</v>
      </c>
      <c r="BL2" s="23" t="n">
        <v>-204903</v>
      </c>
      <c r="BM2" s="23" t="n">
        <v>-209471</v>
      </c>
      <c r="BN2" s="17"/>
      <c r="BO2" s="23" t="s">
        <v>446</v>
      </c>
      <c r="BP2" s="23" t="n">
        <v>19330</v>
      </c>
      <c r="BQ2" s="23" t="n">
        <v>18110</v>
      </c>
      <c r="BR2" s="23" t="n">
        <v>16320</v>
      </c>
      <c r="BS2" s="23" t="n">
        <v>18620</v>
      </c>
      <c r="BT2" s="23" t="n">
        <v>13550</v>
      </c>
      <c r="BU2" s="23" t="n">
        <v>15680</v>
      </c>
      <c r="BV2" s="23" t="n">
        <v>17930</v>
      </c>
      <c r="BW2" s="23" t="n">
        <v>16370</v>
      </c>
      <c r="BX2" s="23" t="n">
        <v>15690</v>
      </c>
      <c r="BY2" s="17"/>
      <c r="BZ2" s="23" t="s">
        <v>446</v>
      </c>
      <c r="CA2" s="23" t="n">
        <v>98509</v>
      </c>
      <c r="CB2" s="23" t="n">
        <v>99620</v>
      </c>
      <c r="CC2" s="23" t="n">
        <v>100523</v>
      </c>
      <c r="CD2" s="23" t="n">
        <v>120674</v>
      </c>
      <c r="CE2" s="23" t="n">
        <v>118590</v>
      </c>
      <c r="CF2" s="23" t="n">
        <v>93839</v>
      </c>
      <c r="CG2" s="23" t="n">
        <v>99739</v>
      </c>
      <c r="CH2" s="23" t="n">
        <v>112091</v>
      </c>
      <c r="CI2" s="23" t="n">
        <v>112720</v>
      </c>
      <c r="CJ2" s="17"/>
      <c r="CK2" s="17"/>
      <c r="CL2" s="50" t="s">
        <v>379</v>
      </c>
      <c r="CM2" s="50" t="s">
        <v>447</v>
      </c>
      <c r="CN2" s="50" t="s">
        <v>448</v>
      </c>
      <c r="CO2" s="60" t="s">
        <v>449</v>
      </c>
      <c r="CP2" s="60" t="s">
        <v>450</v>
      </c>
      <c r="CQ2" s="60" t="s">
        <v>451</v>
      </c>
      <c r="CR2" s="60" t="s">
        <v>452</v>
      </c>
      <c r="CS2" s="17"/>
      <c r="CT2" s="17"/>
      <c r="CU2" s="17"/>
    </row>
    <row r="3" ht="16.5" customHeight="1">
      <c r="A3" s="23" t="s">
        <v>453</v>
      </c>
      <c r="B3" s="23" t="n">
        <v>5950</v>
      </c>
      <c r="C3" s="23" t="n">
        <v>5677</v>
      </c>
      <c r="D3" s="23" t="n">
        <v>4359</v>
      </c>
      <c r="E3" s="23" t="n">
        <v>4519</v>
      </c>
      <c r="F3" s="23" t="n">
        <v>4359</v>
      </c>
      <c r="G3" s="23" t="n">
        <v>5363</v>
      </c>
      <c r="H3" s="23" t="n">
        <v>5637</v>
      </c>
      <c r="I3" s="23" t="n">
        <v>5659</v>
      </c>
      <c r="J3" s="23" t="n">
        <v>4424</v>
      </c>
      <c r="K3" s="17"/>
      <c r="L3" s="23" t="s">
        <v>453</v>
      </c>
      <c r="M3" s="23" t="n">
        <v>876881</v>
      </c>
      <c r="N3" s="23" t="n">
        <v>853118</v>
      </c>
      <c r="O3" s="23" t="n">
        <v>739667</v>
      </c>
      <c r="P3" s="23" t="n">
        <v>801311</v>
      </c>
      <c r="Q3" s="23" t="n">
        <v>793446</v>
      </c>
      <c r="R3" s="23" t="n">
        <v>767075</v>
      </c>
      <c r="S3" s="23" t="n">
        <v>761262</v>
      </c>
      <c r="T3" s="23" t="n">
        <v>845474</v>
      </c>
      <c r="U3" s="23" t="n">
        <v>653174</v>
      </c>
      <c r="V3" s="17"/>
      <c r="W3" s="23" t="s">
        <v>453</v>
      </c>
      <c r="X3" s="23" t="n">
        <v>147</v>
      </c>
      <c r="Y3" s="23" t="n">
        <v>150</v>
      </c>
      <c r="Z3" s="23" t="n">
        <v>170</v>
      </c>
      <c r="AA3" s="23" t="n">
        <v>177</v>
      </c>
      <c r="AB3" s="23" t="n">
        <v>182</v>
      </c>
      <c r="AC3" s="23" t="n">
        <v>143</v>
      </c>
      <c r="AD3" s="23" t="n">
        <v>135</v>
      </c>
      <c r="AE3" s="23" t="n">
        <v>149</v>
      </c>
      <c r="AF3" s="23" t="n">
        <v>148</v>
      </c>
      <c r="AG3" s="17"/>
      <c r="AH3" s="23" t="s">
        <v>453</v>
      </c>
      <c r="AI3" s="23" t="n">
        <v>78</v>
      </c>
      <c r="AJ3" s="23" t="n">
        <v>75</v>
      </c>
      <c r="AK3" s="23" t="n">
        <v>77</v>
      </c>
      <c r="AL3" s="23" t="n">
        <v>80</v>
      </c>
      <c r="AM3" s="23" t="n">
        <v>86</v>
      </c>
      <c r="AN3" s="23" t="n">
        <v>75</v>
      </c>
      <c r="AO3" s="23" t="n">
        <v>66</v>
      </c>
      <c r="AP3" s="23" t="n">
        <v>68</v>
      </c>
      <c r="AQ3" s="23" t="n">
        <v>69</v>
      </c>
      <c r="AR3" s="17"/>
      <c r="AS3" s="23" t="s">
        <v>453</v>
      </c>
      <c r="AT3" s="23" t="n">
        <v>431</v>
      </c>
      <c r="AU3" s="23" t="n">
        <v>414</v>
      </c>
      <c r="AV3" s="23" t="n">
        <v>428</v>
      </c>
      <c r="AW3" s="23" t="n">
        <v>434</v>
      </c>
      <c r="AX3" s="23" t="n">
        <v>462</v>
      </c>
      <c r="AY3" s="23" t="n">
        <v>426</v>
      </c>
      <c r="AZ3" s="23" t="n">
        <v>369</v>
      </c>
      <c r="BA3" s="23" t="n">
        <v>385</v>
      </c>
      <c r="BB3" s="23" t="n">
        <v>382</v>
      </c>
      <c r="BC3" s="17"/>
      <c r="BD3" s="23" t="s">
        <v>453</v>
      </c>
      <c r="BE3" s="23" t="n">
        <v>-53606</v>
      </c>
      <c r="BF3" s="23" t="n">
        <v>-55132</v>
      </c>
      <c r="BG3" s="23" t="n">
        <v>-55105</v>
      </c>
      <c r="BH3" s="23" t="n">
        <v>-51257</v>
      </c>
      <c r="BI3" s="23" t="n">
        <v>-45687</v>
      </c>
      <c r="BJ3" s="23" t="n">
        <v>-47094</v>
      </c>
      <c r="BK3" s="23" t="n">
        <v>-57645</v>
      </c>
      <c r="BL3" s="23" t="n">
        <v>-51926</v>
      </c>
      <c r="BM3" s="23" t="n">
        <v>-47087</v>
      </c>
      <c r="BN3" s="17"/>
      <c r="BO3" s="23" t="s">
        <v>453</v>
      </c>
      <c r="BP3" s="23" t="n">
        <v>9070</v>
      </c>
      <c r="BQ3" s="23" t="n">
        <v>8880</v>
      </c>
      <c r="BR3" s="23" t="n">
        <v>6620</v>
      </c>
      <c r="BS3" s="23" t="n">
        <v>7480</v>
      </c>
      <c r="BT3" s="23" t="n">
        <v>5500</v>
      </c>
      <c r="BU3" s="23" t="n">
        <v>7510</v>
      </c>
      <c r="BV3" s="23" t="n">
        <v>7690</v>
      </c>
      <c r="BW3" s="23" t="n">
        <v>7370</v>
      </c>
      <c r="BX3" s="23" t="n">
        <v>7080</v>
      </c>
      <c r="BY3" s="17"/>
      <c r="BZ3" s="23" t="s">
        <v>453</v>
      </c>
      <c r="CA3" s="23" t="n">
        <v>26510</v>
      </c>
      <c r="CB3" s="23" t="n">
        <v>31920</v>
      </c>
      <c r="CC3" s="23" t="n">
        <v>30480</v>
      </c>
      <c r="CD3" s="23" t="n">
        <v>33820</v>
      </c>
      <c r="CE3" s="23" t="n">
        <v>31900</v>
      </c>
      <c r="CF3" s="23" t="n">
        <v>24910</v>
      </c>
      <c r="CG3" s="23" t="n">
        <v>31290</v>
      </c>
      <c r="CH3" s="23" t="n">
        <v>30460</v>
      </c>
      <c r="CI3" s="23" t="n">
        <v>28230</v>
      </c>
      <c r="CJ3" s="17"/>
      <c r="CK3" s="17"/>
      <c r="CL3" s="52" t="n">
        <v>45475</v>
      </c>
      <c r="CM3" s="26" t="n">
        <v>2329</v>
      </c>
      <c r="CN3" s="26" t="n">
        <v>172198</v>
      </c>
      <c r="CO3" s="26" t="n">
        <v>1507</v>
      </c>
      <c r="CP3" s="26" t="n">
        <v>6111</v>
      </c>
      <c r="CQ3" s="26" t="n">
        <v>1118</v>
      </c>
      <c r="CR3" s="26" t="n">
        <v>20547</v>
      </c>
      <c r="CS3" s="17"/>
      <c r="CT3" s="17"/>
      <c r="CU3" s="17"/>
    </row>
    <row r="4" ht="16.5" customHeight="1">
      <c r="A4" s="23" t="s">
        <v>454</v>
      </c>
      <c r="B4" s="23" t="n">
        <v>917</v>
      </c>
      <c r="C4" s="23" t="n">
        <v>1056</v>
      </c>
      <c r="D4" s="23" t="n">
        <v>1079</v>
      </c>
      <c r="E4" s="23" t="n">
        <v>1076</v>
      </c>
      <c r="F4" s="23" t="n">
        <v>981</v>
      </c>
      <c r="G4" s="23" t="n">
        <v>997</v>
      </c>
      <c r="H4" s="23" t="n">
        <v>1162</v>
      </c>
      <c r="I4" s="23" t="n">
        <v>1283</v>
      </c>
      <c r="J4" s="23" t="n">
        <v>1243</v>
      </c>
      <c r="K4" s="17"/>
      <c r="L4" s="23" t="s">
        <v>454</v>
      </c>
      <c r="M4" s="23" t="n">
        <v>63951</v>
      </c>
      <c r="N4" s="23" t="n">
        <v>96956</v>
      </c>
      <c r="O4" s="23" t="n">
        <v>97218</v>
      </c>
      <c r="P4" s="23" t="n">
        <v>57143</v>
      </c>
      <c r="Q4" s="23" t="n">
        <v>54747</v>
      </c>
      <c r="R4" s="23" t="n">
        <v>49236</v>
      </c>
      <c r="S4" s="23" t="n">
        <v>63263</v>
      </c>
      <c r="T4" s="23" t="n">
        <v>73621</v>
      </c>
      <c r="U4" s="23" t="n">
        <v>67805</v>
      </c>
      <c r="V4" s="17"/>
      <c r="W4" s="23" t="s">
        <v>454</v>
      </c>
      <c r="X4" s="23" t="n">
        <v>70</v>
      </c>
      <c r="Y4" s="23" t="n">
        <v>92</v>
      </c>
      <c r="Z4" s="23" t="n">
        <v>90</v>
      </c>
      <c r="AA4" s="23" t="n">
        <v>53</v>
      </c>
      <c r="AB4" s="23" t="n">
        <v>56</v>
      </c>
      <c r="AC4" s="23" t="n">
        <v>49</v>
      </c>
      <c r="AD4" s="23" t="n">
        <v>54</v>
      </c>
      <c r="AE4" s="23" t="n">
        <v>57</v>
      </c>
      <c r="AF4" s="23" t="n">
        <v>55</v>
      </c>
      <c r="AG4" s="17"/>
      <c r="AH4" s="23" t="s">
        <v>454</v>
      </c>
      <c r="AI4" s="23" t="n">
        <v>112</v>
      </c>
      <c r="AJ4" s="23" t="n">
        <v>149</v>
      </c>
      <c r="AK4" s="23" t="n">
        <v>148</v>
      </c>
      <c r="AL4" s="23" t="n">
        <v>90</v>
      </c>
      <c r="AM4" s="23" t="n">
        <v>98</v>
      </c>
      <c r="AN4" s="23" t="n">
        <v>87</v>
      </c>
      <c r="AO4" s="23" t="n">
        <v>95</v>
      </c>
      <c r="AP4" s="23" t="n">
        <v>101</v>
      </c>
      <c r="AQ4" s="23" t="n">
        <v>97</v>
      </c>
      <c r="AR4" s="17"/>
      <c r="AS4" s="23" t="s">
        <v>454</v>
      </c>
      <c r="AT4" s="23" t="n">
        <v>577</v>
      </c>
      <c r="AU4" s="23" t="n">
        <v>785</v>
      </c>
      <c r="AV4" s="23" t="n">
        <v>759</v>
      </c>
      <c r="AW4" s="23" t="n">
        <v>504</v>
      </c>
      <c r="AX4" s="23" t="n">
        <v>536</v>
      </c>
      <c r="AY4" s="23" t="n">
        <v>492</v>
      </c>
      <c r="AZ4" s="23" t="n">
        <v>502</v>
      </c>
      <c r="BA4" s="23" t="n">
        <v>551</v>
      </c>
      <c r="BB4" s="23" t="n">
        <v>532</v>
      </c>
      <c r="BC4" s="17"/>
      <c r="BD4" s="23" t="s">
        <v>454</v>
      </c>
      <c r="BE4" s="23" t="n">
        <v>-18908</v>
      </c>
      <c r="BF4" s="23" t="n">
        <v>-13220</v>
      </c>
      <c r="BG4" s="23" t="n">
        <v>-19926</v>
      </c>
      <c r="BH4" s="23" t="n">
        <v>-23448</v>
      </c>
      <c r="BI4" s="23" t="n">
        <v>-19535</v>
      </c>
      <c r="BJ4" s="23" t="n">
        <v>-20086</v>
      </c>
      <c r="BK4" s="23" t="n">
        <v>-24527</v>
      </c>
      <c r="BL4" s="23" t="n">
        <v>-28346</v>
      </c>
      <c r="BM4" s="23" t="n">
        <v>-27423</v>
      </c>
      <c r="BN4" s="17"/>
      <c r="BO4" s="23" t="s">
        <v>454</v>
      </c>
      <c r="BP4" s="23" t="n">
        <v>0</v>
      </c>
      <c r="BQ4" s="23" t="n">
        <v>0</v>
      </c>
      <c r="BR4" s="23" t="n">
        <v>0</v>
      </c>
      <c r="BS4" s="23" t="n">
        <v>0</v>
      </c>
      <c r="BT4" s="23" t="n">
        <v>0</v>
      </c>
      <c r="BU4" s="23" t="n">
        <v>0</v>
      </c>
      <c r="BV4" s="23" t="n">
        <v>0</v>
      </c>
      <c r="BW4" s="23" t="n">
        <v>0</v>
      </c>
      <c r="BX4" s="23" t="n">
        <v>0</v>
      </c>
      <c r="BY4" s="17"/>
      <c r="BZ4" s="23" t="s">
        <v>454</v>
      </c>
      <c r="CA4" s="23" t="n">
        <v>1920</v>
      </c>
      <c r="CB4" s="23" t="n">
        <v>2630</v>
      </c>
      <c r="CC4" s="23" t="n">
        <v>4310</v>
      </c>
      <c r="CD4" s="23" t="n">
        <v>4039</v>
      </c>
      <c r="CE4" s="23" t="n">
        <v>3530</v>
      </c>
      <c r="CF4" s="23" t="n">
        <v>2470</v>
      </c>
      <c r="CG4" s="23" t="n">
        <v>3010</v>
      </c>
      <c r="CH4" s="23" t="n">
        <v>4016</v>
      </c>
      <c r="CI4" s="23" t="n">
        <v>4680</v>
      </c>
      <c r="CJ4" s="17"/>
      <c r="CK4" s="17"/>
      <c r="CL4" s="52" t="n">
        <v>45476</v>
      </c>
      <c r="CM4" s="26" t="n">
        <v>2304</v>
      </c>
      <c r="CN4" s="26" t="n">
        <v>186759</v>
      </c>
      <c r="CO4" s="26" t="n">
        <v>1839</v>
      </c>
      <c r="CP4" s="26" t="n">
        <v>7129</v>
      </c>
      <c r="CQ4" s="26" t="n">
        <v>1397</v>
      </c>
      <c r="CR4" s="26" t="n">
        <v>20382</v>
      </c>
      <c r="CS4" s="17"/>
      <c r="CT4" s="17"/>
      <c r="CU4" s="17"/>
    </row>
    <row r="5" ht="16.5" customHeight="1">
      <c r="A5" s="23" t="s">
        <v>455</v>
      </c>
      <c r="B5" s="23" t="n">
        <v>2570</v>
      </c>
      <c r="C5" s="23" t="n">
        <v>2451</v>
      </c>
      <c r="D5" s="23" t="n">
        <v>2380</v>
      </c>
      <c r="E5" s="23" t="n">
        <v>2298</v>
      </c>
      <c r="F5" s="23" t="n">
        <v>2147</v>
      </c>
      <c r="G5" s="23" t="n">
        <v>2117</v>
      </c>
      <c r="H5" s="23" t="n">
        <v>2298</v>
      </c>
      <c r="I5" s="23" t="n">
        <v>2329</v>
      </c>
      <c r="J5" s="23" t="n">
        <v>2304</v>
      </c>
      <c r="K5" s="17"/>
      <c r="L5" s="23" t="s">
        <v>455</v>
      </c>
      <c r="M5" s="23" t="n">
        <v>86482</v>
      </c>
      <c r="N5" s="23" t="n">
        <v>72668</v>
      </c>
      <c r="O5" s="23" t="n">
        <v>62347</v>
      </c>
      <c r="P5" s="23" t="n">
        <v>56398</v>
      </c>
      <c r="Q5" s="23" t="n">
        <v>61408</v>
      </c>
      <c r="R5" s="23" t="n">
        <v>71863</v>
      </c>
      <c r="S5" s="23" t="n">
        <v>61747</v>
      </c>
      <c r="T5" s="23" t="n">
        <v>71538</v>
      </c>
      <c r="U5" s="23" t="n">
        <v>75331</v>
      </c>
      <c r="V5" s="17"/>
      <c r="W5" s="23" t="s">
        <v>455</v>
      </c>
      <c r="X5" s="23" t="n">
        <v>34</v>
      </c>
      <c r="Y5" s="23" t="n">
        <v>30</v>
      </c>
      <c r="Z5" s="23" t="n">
        <v>26</v>
      </c>
      <c r="AA5" s="23" t="n">
        <v>25</v>
      </c>
      <c r="AB5" s="23" t="n">
        <v>29</v>
      </c>
      <c r="AC5" s="23" t="n">
        <v>34</v>
      </c>
      <c r="AD5" s="23" t="n">
        <v>27</v>
      </c>
      <c r="AE5" s="23" t="n">
        <v>31</v>
      </c>
      <c r="AF5" s="23" t="n">
        <v>33</v>
      </c>
      <c r="AG5" s="17"/>
      <c r="AH5" s="23" t="s">
        <v>455</v>
      </c>
      <c r="AI5" s="23" t="n">
        <v>70</v>
      </c>
      <c r="AJ5" s="23" t="n">
        <v>69</v>
      </c>
      <c r="AK5" s="23" t="n">
        <v>65</v>
      </c>
      <c r="AL5" s="23" t="n">
        <v>66</v>
      </c>
      <c r="AM5" s="23" t="n">
        <v>70</v>
      </c>
      <c r="AN5" s="23" t="n">
        <v>72</v>
      </c>
      <c r="AO5" s="23" t="n">
        <v>65</v>
      </c>
      <c r="AP5" s="23" t="n">
        <v>74</v>
      </c>
      <c r="AQ5" s="23" t="n">
        <v>81</v>
      </c>
      <c r="AR5" s="17"/>
      <c r="AS5" s="23" t="s">
        <v>455</v>
      </c>
      <c r="AT5" s="23" t="n">
        <v>337</v>
      </c>
      <c r="AU5" s="23" t="n">
        <v>333</v>
      </c>
      <c r="AV5" s="23" t="n">
        <v>330</v>
      </c>
      <c r="AW5" s="23" t="n">
        <v>332</v>
      </c>
      <c r="AX5" s="23" t="n">
        <v>343</v>
      </c>
      <c r="AY5" s="23" t="n">
        <v>347</v>
      </c>
      <c r="AZ5" s="23" t="n">
        <v>350</v>
      </c>
      <c r="BA5" s="23" t="n">
        <v>430</v>
      </c>
      <c r="BB5" s="23" t="n">
        <v>483</v>
      </c>
      <c r="BC5" s="17"/>
      <c r="BD5" s="23" t="s">
        <v>455</v>
      </c>
      <c r="BE5" s="23" t="n">
        <v>-10392</v>
      </c>
      <c r="BF5" s="23" t="n">
        <v>-8573</v>
      </c>
      <c r="BG5" s="23" t="n">
        <v>-6225</v>
      </c>
      <c r="BH5" s="23" t="n">
        <v>-7908</v>
      </c>
      <c r="BI5" s="23" t="n">
        <v>-7939</v>
      </c>
      <c r="BJ5" s="23" t="n">
        <v>-7389</v>
      </c>
      <c r="BK5" s="23" t="n">
        <v>-6335</v>
      </c>
      <c r="BL5" s="23" t="n">
        <v>-3865</v>
      </c>
      <c r="BM5" s="23" t="n">
        <v>-6984</v>
      </c>
      <c r="BN5" s="17"/>
      <c r="BO5" s="23" t="s">
        <v>455</v>
      </c>
      <c r="BP5" s="23" t="n">
        <v>830</v>
      </c>
      <c r="BQ5" s="23" t="n">
        <v>1040</v>
      </c>
      <c r="BR5" s="23" t="n">
        <v>1260</v>
      </c>
      <c r="BS5" s="23" t="n">
        <v>1420</v>
      </c>
      <c r="BT5" s="23" t="n">
        <v>720</v>
      </c>
      <c r="BU5" s="23" t="n">
        <v>1020</v>
      </c>
      <c r="BV5" s="23" t="n">
        <v>860</v>
      </c>
      <c r="BW5" s="23" t="n">
        <v>740</v>
      </c>
      <c r="BX5" s="23" t="n">
        <v>900</v>
      </c>
      <c r="BY5" s="17"/>
      <c r="BZ5" s="23" t="s">
        <v>455</v>
      </c>
      <c r="CA5" s="23" t="n">
        <v>3740</v>
      </c>
      <c r="CB5" s="23" t="n">
        <v>2920</v>
      </c>
      <c r="CC5" s="23" t="n">
        <v>2750</v>
      </c>
      <c r="CD5" s="23" t="n">
        <v>4140</v>
      </c>
      <c r="CE5" s="23" t="n">
        <v>3930</v>
      </c>
      <c r="CF5" s="23" t="n">
        <v>2370</v>
      </c>
      <c r="CG5" s="23" t="n">
        <v>4704</v>
      </c>
      <c r="CH5" s="23" t="n">
        <v>5820</v>
      </c>
      <c r="CI5" s="23" t="n">
        <v>4150</v>
      </c>
      <c r="CJ5" s="17"/>
      <c r="CK5" s="17"/>
      <c r="CL5" s="50"/>
      <c r="CM5" s="53"/>
      <c r="CN5" s="53"/>
      <c r="CO5" s="60" t="s">
        <v>456</v>
      </c>
      <c r="CP5" s="60" t="s">
        <v>457</v>
      </c>
      <c r="CQ5" s="60" t="s">
        <v>458</v>
      </c>
      <c r="CR5" s="60" t="s">
        <v>459</v>
      </c>
      <c r="CS5" s="17"/>
      <c r="CT5" s="17"/>
      <c r="CU5" s="17"/>
    </row>
    <row r="6" ht="16.5" customHeight="1">
      <c r="A6" s="23" t="s">
        <v>460</v>
      </c>
      <c r="B6" s="23" t="n">
        <v>568</v>
      </c>
      <c r="C6" s="23" t="n">
        <v>547</v>
      </c>
      <c r="D6" s="23" t="n">
        <v>506</v>
      </c>
      <c r="E6" s="23" t="n">
        <v>500</v>
      </c>
      <c r="F6" s="23" t="n">
        <v>481</v>
      </c>
      <c r="G6" s="23" t="n">
        <v>471</v>
      </c>
      <c r="H6" s="23" t="n">
        <v>546</v>
      </c>
      <c r="I6" s="23" t="n">
        <v>586</v>
      </c>
      <c r="J6" s="23" t="n">
        <v>539</v>
      </c>
      <c r="K6" s="17"/>
      <c r="L6" s="23" t="s">
        <v>460</v>
      </c>
      <c r="M6" s="23" t="n">
        <v>33206</v>
      </c>
      <c r="N6" s="23" t="n">
        <v>26315</v>
      </c>
      <c r="O6" s="23" t="n">
        <v>46371</v>
      </c>
      <c r="P6" s="23" t="n">
        <v>24455</v>
      </c>
      <c r="Q6" s="23" t="n">
        <v>35810</v>
      </c>
      <c r="R6" s="23" t="n">
        <v>21752</v>
      </c>
      <c r="S6" s="23" t="n">
        <v>23141</v>
      </c>
      <c r="T6" s="23" t="n">
        <v>22906</v>
      </c>
      <c r="U6" s="23" t="n">
        <v>22582</v>
      </c>
      <c r="V6" s="17"/>
      <c r="W6" s="23" t="s">
        <v>460</v>
      </c>
      <c r="X6" s="23" t="n">
        <v>58</v>
      </c>
      <c r="Y6" s="23" t="n">
        <v>48</v>
      </c>
      <c r="Z6" s="23" t="n">
        <v>92</v>
      </c>
      <c r="AA6" s="23" t="n">
        <v>49</v>
      </c>
      <c r="AB6" s="23" t="n">
        <v>74</v>
      </c>
      <c r="AC6" s="23" t="n">
        <v>46</v>
      </c>
      <c r="AD6" s="23" t="n">
        <v>42</v>
      </c>
      <c r="AE6" s="23" t="n">
        <v>39</v>
      </c>
      <c r="AF6" s="23" t="n">
        <v>42</v>
      </c>
      <c r="AG6" s="17"/>
      <c r="AH6" s="23" t="s">
        <v>460</v>
      </c>
      <c r="AI6" s="23" t="n">
        <v>52</v>
      </c>
      <c r="AJ6" s="23" t="n">
        <v>40</v>
      </c>
      <c r="AK6" s="23" t="n">
        <v>55</v>
      </c>
      <c r="AL6" s="23" t="n">
        <v>45</v>
      </c>
      <c r="AM6" s="23" t="n">
        <v>51</v>
      </c>
      <c r="AN6" s="23" t="n">
        <v>48</v>
      </c>
      <c r="AO6" s="23" t="n">
        <v>43</v>
      </c>
      <c r="AP6" s="23" t="n">
        <v>46</v>
      </c>
      <c r="AQ6" s="23" t="n">
        <v>49</v>
      </c>
      <c r="AR6" s="17"/>
      <c r="AS6" s="23" t="s">
        <v>460</v>
      </c>
      <c r="AT6" s="23" t="n">
        <v>306</v>
      </c>
      <c r="AU6" s="23" t="n">
        <v>242</v>
      </c>
      <c r="AV6" s="23" t="n">
        <v>347</v>
      </c>
      <c r="AW6" s="23" t="n">
        <v>268</v>
      </c>
      <c r="AX6" s="23" t="n">
        <v>306</v>
      </c>
      <c r="AY6" s="23" t="n">
        <v>268</v>
      </c>
      <c r="AZ6" s="23" t="n">
        <v>256</v>
      </c>
      <c r="BA6" s="23" t="n">
        <v>277</v>
      </c>
      <c r="BB6" s="23" t="n">
        <v>281</v>
      </c>
      <c r="BC6" s="17"/>
      <c r="BD6" s="23" t="s">
        <v>460</v>
      </c>
      <c r="BE6" s="23" t="n">
        <v>-2735</v>
      </c>
      <c r="BF6" s="23" t="n">
        <v>-4807</v>
      </c>
      <c r="BG6" s="23" t="n">
        <v>-1586</v>
      </c>
      <c r="BH6" s="23" t="n">
        <v>-2513</v>
      </c>
      <c r="BI6" s="23" t="n">
        <v>-3728</v>
      </c>
      <c r="BJ6" s="23" t="n">
        <v>-1837</v>
      </c>
      <c r="BK6" s="23" t="n">
        <v>-1654</v>
      </c>
      <c r="BL6" s="23" t="n">
        <v>-1844</v>
      </c>
      <c r="BM6" s="23" t="n">
        <v>-1419</v>
      </c>
      <c r="BN6" s="17"/>
      <c r="BO6" s="23" t="s">
        <v>460</v>
      </c>
      <c r="BP6" s="23" t="n">
        <v>420</v>
      </c>
      <c r="BQ6" s="23" t="n">
        <v>240</v>
      </c>
      <c r="BR6" s="23" t="n">
        <v>260</v>
      </c>
      <c r="BS6" s="23" t="n">
        <v>260</v>
      </c>
      <c r="BT6" s="23" t="n">
        <v>180</v>
      </c>
      <c r="BU6" s="23" t="n">
        <v>270</v>
      </c>
      <c r="BV6" s="23" t="n">
        <v>230</v>
      </c>
      <c r="BW6" s="23" t="n">
        <v>200</v>
      </c>
      <c r="BX6" s="23" t="n">
        <v>280</v>
      </c>
      <c r="BY6" s="17"/>
      <c r="BZ6" s="23" t="s">
        <v>460</v>
      </c>
      <c r="CA6" s="23" t="n">
        <v>520</v>
      </c>
      <c r="CB6" s="23" t="n">
        <v>830</v>
      </c>
      <c r="CC6" s="23" t="n">
        <v>530</v>
      </c>
      <c r="CD6" s="23" t="n">
        <v>430</v>
      </c>
      <c r="CE6" s="23" t="n">
        <v>700</v>
      </c>
      <c r="CF6" s="23" t="n">
        <v>120</v>
      </c>
      <c r="CG6" s="23" t="n">
        <v>340</v>
      </c>
      <c r="CH6" s="23" t="n">
        <v>260</v>
      </c>
      <c r="CI6" s="23" t="n">
        <v>350</v>
      </c>
      <c r="CJ6" s="17"/>
      <c r="CK6" s="17"/>
      <c r="CL6" s="26"/>
      <c r="CM6" s="53"/>
      <c r="CN6" s="53"/>
      <c r="CO6" s="61"/>
      <c r="CP6" s="61"/>
      <c r="CQ6" s="61"/>
      <c r="CR6" s="61"/>
      <c r="CS6" s="17"/>
      <c r="CT6" s="17"/>
      <c r="CU6" s="17"/>
    </row>
    <row r="7" ht="16.5" customHeight="1">
      <c r="A7" s="23" t="s">
        <v>461</v>
      </c>
      <c r="B7" s="23" t="n">
        <v>624</v>
      </c>
      <c r="C7" s="23" t="n">
        <v>587</v>
      </c>
      <c r="D7" s="23" t="n">
        <v>529</v>
      </c>
      <c r="E7" s="23" t="n">
        <v>569</v>
      </c>
      <c r="F7" s="23" t="n">
        <v>514</v>
      </c>
      <c r="G7" s="23" t="n">
        <v>561</v>
      </c>
      <c r="H7" s="23" t="n">
        <v>543</v>
      </c>
      <c r="I7" s="23" t="n">
        <v>573</v>
      </c>
      <c r="J7" s="23" t="n">
        <v>581</v>
      </c>
      <c r="K7" s="17"/>
      <c r="L7" s="23" t="s">
        <v>461</v>
      </c>
      <c r="M7" s="23" t="n">
        <v>24660</v>
      </c>
      <c r="N7" s="23" t="n">
        <v>15528</v>
      </c>
      <c r="O7" s="23" t="n">
        <v>14787</v>
      </c>
      <c r="P7" s="23" t="n">
        <v>20240</v>
      </c>
      <c r="Q7" s="23" t="n">
        <v>16532</v>
      </c>
      <c r="R7" s="23" t="n">
        <v>33508</v>
      </c>
      <c r="S7" s="23" t="n">
        <v>39117</v>
      </c>
      <c r="T7" s="23" t="n">
        <v>23202</v>
      </c>
      <c r="U7" s="23" t="n">
        <v>11254</v>
      </c>
      <c r="V7" s="17"/>
      <c r="W7" s="23" t="s">
        <v>461</v>
      </c>
      <c r="X7" s="23" t="n">
        <v>40</v>
      </c>
      <c r="Y7" s="23" t="n">
        <v>26</v>
      </c>
      <c r="Z7" s="23" t="n">
        <v>28</v>
      </c>
      <c r="AA7" s="23" t="n">
        <v>36</v>
      </c>
      <c r="AB7" s="23" t="n">
        <v>32</v>
      </c>
      <c r="AC7" s="23" t="n">
        <v>60</v>
      </c>
      <c r="AD7" s="23" t="n">
        <v>72</v>
      </c>
      <c r="AE7" s="23" t="n">
        <v>40</v>
      </c>
      <c r="AF7" s="23" t="n">
        <v>19</v>
      </c>
      <c r="AG7" s="17"/>
      <c r="AH7" s="23" t="s">
        <v>461</v>
      </c>
      <c r="AI7" s="23" t="n">
        <v>35</v>
      </c>
      <c r="AJ7" s="23" t="n">
        <v>36</v>
      </c>
      <c r="AK7" s="23" t="n">
        <v>35</v>
      </c>
      <c r="AL7" s="23" t="n">
        <v>39</v>
      </c>
      <c r="AM7" s="23" t="n">
        <v>39</v>
      </c>
      <c r="AN7" s="23" t="n">
        <v>54</v>
      </c>
      <c r="AO7" s="23" t="n">
        <v>43</v>
      </c>
      <c r="AP7" s="23" t="n">
        <v>40</v>
      </c>
      <c r="AQ7" s="23" t="n">
        <v>34</v>
      </c>
      <c r="AR7" s="17"/>
      <c r="AS7" s="23" t="s">
        <v>461</v>
      </c>
      <c r="AT7" s="23" t="n">
        <v>190</v>
      </c>
      <c r="AU7" s="23" t="n">
        <v>197</v>
      </c>
      <c r="AV7" s="23" t="n">
        <v>188</v>
      </c>
      <c r="AW7" s="23" t="n">
        <v>215</v>
      </c>
      <c r="AX7" s="23" t="n">
        <v>210</v>
      </c>
      <c r="AY7" s="23" t="n">
        <v>297</v>
      </c>
      <c r="AZ7" s="23" t="n">
        <v>222</v>
      </c>
      <c r="BA7" s="23" t="n">
        <v>229</v>
      </c>
      <c r="BB7" s="23" t="n">
        <v>183</v>
      </c>
      <c r="BC7" s="17"/>
      <c r="BD7" s="23" t="s">
        <v>461</v>
      </c>
      <c r="BE7" s="23" t="n">
        <v>-3764</v>
      </c>
      <c r="BF7" s="23" t="n">
        <v>-2984</v>
      </c>
      <c r="BG7" s="23" t="n">
        <v>-1889</v>
      </c>
      <c r="BH7" s="23" t="n">
        <v>-1736</v>
      </c>
      <c r="BI7" s="23" t="n">
        <v>-4141</v>
      </c>
      <c r="BJ7" s="23" t="n">
        <v>-4808</v>
      </c>
      <c r="BK7" s="23" t="n">
        <v>-3374</v>
      </c>
      <c r="BL7" s="23" t="n">
        <v>-3587</v>
      </c>
      <c r="BM7" s="23" t="n">
        <v>-2439</v>
      </c>
      <c r="BN7" s="17"/>
      <c r="BO7" s="23" t="s">
        <v>461</v>
      </c>
      <c r="BP7" s="23" t="n">
        <v>100</v>
      </c>
      <c r="BQ7" s="23" t="n">
        <v>80</v>
      </c>
      <c r="BR7" s="23" t="n">
        <v>100</v>
      </c>
      <c r="BS7" s="23" t="n">
        <v>100</v>
      </c>
      <c r="BT7" s="23" t="n">
        <v>60</v>
      </c>
      <c r="BU7" s="23" t="n">
        <v>220</v>
      </c>
      <c r="BV7" s="23" t="n">
        <v>100</v>
      </c>
      <c r="BW7" s="23" t="n">
        <v>100</v>
      </c>
      <c r="BX7" s="23" t="n">
        <v>60</v>
      </c>
      <c r="BY7" s="17"/>
      <c r="BZ7" s="23" t="s">
        <v>461</v>
      </c>
      <c r="CA7" s="23" t="n">
        <v>2190</v>
      </c>
      <c r="CB7" s="23" t="n">
        <v>1390</v>
      </c>
      <c r="CC7" s="23" t="n">
        <v>1770</v>
      </c>
      <c r="CD7" s="23" t="n">
        <v>860</v>
      </c>
      <c r="CE7" s="23" t="n">
        <v>1940</v>
      </c>
      <c r="CF7" s="23" t="n">
        <v>2680</v>
      </c>
      <c r="CG7" s="23" t="n">
        <v>1130</v>
      </c>
      <c r="CH7" s="23" t="n">
        <v>2470</v>
      </c>
      <c r="CI7" s="23" t="n">
        <v>340</v>
      </c>
      <c r="CJ7" s="17"/>
      <c r="CK7" s="17"/>
      <c r="CL7" s="26"/>
      <c r="CM7" s="53"/>
      <c r="CN7" s="53"/>
      <c r="CO7" s="61"/>
      <c r="CP7" s="61"/>
      <c r="CQ7" s="61"/>
      <c r="CR7" s="61"/>
      <c r="CS7" s="17"/>
      <c r="CT7" s="17"/>
      <c r="CU7" s="17"/>
    </row>
    <row r="8" ht="16.5" customHeight="1">
      <c r="A8" s="23" t="s">
        <v>462</v>
      </c>
      <c r="B8" s="23" t="n">
        <v>712</v>
      </c>
      <c r="C8" s="23" t="n">
        <v>760</v>
      </c>
      <c r="D8" s="23" t="n">
        <v>732</v>
      </c>
      <c r="E8" s="23" t="n">
        <v>760</v>
      </c>
      <c r="F8" s="23" t="n">
        <v>653</v>
      </c>
      <c r="G8" s="23" t="n">
        <v>677</v>
      </c>
      <c r="H8" s="23" t="n">
        <v>809</v>
      </c>
      <c r="I8" s="23" t="n">
        <v>907</v>
      </c>
      <c r="J8" s="23" t="n">
        <v>857</v>
      </c>
      <c r="K8" s="17"/>
      <c r="L8" s="23" t="s">
        <v>462</v>
      </c>
      <c r="M8" s="23" t="n">
        <v>79393</v>
      </c>
      <c r="N8" s="23" t="n">
        <v>81811</v>
      </c>
      <c r="O8" s="23" t="n">
        <v>86623</v>
      </c>
      <c r="P8" s="23" t="n">
        <v>88069</v>
      </c>
      <c r="Q8" s="23" t="n">
        <v>72027</v>
      </c>
      <c r="R8" s="23" t="n">
        <v>69675</v>
      </c>
      <c r="S8" s="23" t="n">
        <v>90360</v>
      </c>
      <c r="T8" s="23" t="n">
        <v>106637</v>
      </c>
      <c r="U8" s="23" t="n">
        <v>100356</v>
      </c>
      <c r="V8" s="17"/>
      <c r="W8" s="23" t="s">
        <v>462</v>
      </c>
      <c r="X8" s="23" t="n">
        <v>112</v>
      </c>
      <c r="Y8" s="23" t="n">
        <v>108</v>
      </c>
      <c r="Z8" s="23" t="n">
        <v>118</v>
      </c>
      <c r="AA8" s="23" t="n">
        <v>116</v>
      </c>
      <c r="AB8" s="23" t="n">
        <v>110</v>
      </c>
      <c r="AC8" s="23" t="n">
        <v>103</v>
      </c>
      <c r="AD8" s="23" t="n">
        <v>112</v>
      </c>
      <c r="AE8" s="23" t="n">
        <v>118</v>
      </c>
      <c r="AF8" s="23" t="n">
        <v>117</v>
      </c>
      <c r="AG8" s="17"/>
      <c r="AH8" s="23" t="s">
        <v>462</v>
      </c>
      <c r="AI8" s="23" t="n">
        <v>132</v>
      </c>
      <c r="AJ8" s="23" t="n">
        <v>119</v>
      </c>
      <c r="AK8" s="23" t="n">
        <v>136</v>
      </c>
      <c r="AL8" s="23" t="n">
        <v>121</v>
      </c>
      <c r="AM8" s="23" t="n">
        <v>128</v>
      </c>
      <c r="AN8" s="23" t="n">
        <v>126</v>
      </c>
      <c r="AO8" s="23" t="n">
        <v>130</v>
      </c>
      <c r="AP8" s="23" t="n">
        <v>134</v>
      </c>
      <c r="AQ8" s="23" t="n">
        <v>135</v>
      </c>
      <c r="AR8" s="17"/>
      <c r="AS8" s="23" t="s">
        <v>462</v>
      </c>
      <c r="AT8" s="23" t="n">
        <v>710</v>
      </c>
      <c r="AU8" s="23" t="n">
        <v>627</v>
      </c>
      <c r="AV8" s="23" t="n">
        <v>723</v>
      </c>
      <c r="AW8" s="23" t="n">
        <v>658</v>
      </c>
      <c r="AX8" s="23" t="n">
        <v>677</v>
      </c>
      <c r="AY8" s="23" t="n">
        <v>647</v>
      </c>
      <c r="AZ8" s="23" t="n">
        <v>652</v>
      </c>
      <c r="BA8" s="23" t="n">
        <v>711</v>
      </c>
      <c r="BB8" s="23" t="n">
        <v>706</v>
      </c>
      <c r="BC8" s="17"/>
      <c r="BD8" s="23" t="s">
        <v>462</v>
      </c>
      <c r="BE8" s="23" t="n">
        <v>-1524</v>
      </c>
      <c r="BF8" s="23" t="n">
        <v>-2228</v>
      </c>
      <c r="BG8" s="23" t="n">
        <v>-1591</v>
      </c>
      <c r="BH8" s="23" t="n">
        <v>-1715</v>
      </c>
      <c r="BI8" s="23" t="n">
        <v>-1133</v>
      </c>
      <c r="BJ8" s="23" t="n">
        <v>-1674</v>
      </c>
      <c r="BK8" s="23" t="n">
        <v>-1917</v>
      </c>
      <c r="BL8" s="23" t="n">
        <v>-1083</v>
      </c>
      <c r="BM8" s="23" t="n">
        <v>-2175</v>
      </c>
      <c r="BN8" s="17"/>
      <c r="BO8" s="23" t="s">
        <v>462</v>
      </c>
      <c r="BP8" s="23" t="n">
        <v>2150</v>
      </c>
      <c r="BQ8" s="23" t="n">
        <v>2220</v>
      </c>
      <c r="BR8" s="23" t="n">
        <v>1820</v>
      </c>
      <c r="BS8" s="23" t="n">
        <v>1940</v>
      </c>
      <c r="BT8" s="23" t="n">
        <v>1560</v>
      </c>
      <c r="BU8" s="23" t="n">
        <v>1770</v>
      </c>
      <c r="BV8" s="23" t="n">
        <v>2060</v>
      </c>
      <c r="BW8" s="23" t="n">
        <v>2090</v>
      </c>
      <c r="BX8" s="23" t="n">
        <v>1520</v>
      </c>
      <c r="BY8" s="17"/>
      <c r="BZ8" s="23" t="s">
        <v>462</v>
      </c>
      <c r="CA8" s="23" t="n">
        <v>940</v>
      </c>
      <c r="CB8" s="23" t="n">
        <v>1270</v>
      </c>
      <c r="CC8" s="23" t="n">
        <v>1710</v>
      </c>
      <c r="CD8" s="23" t="n">
        <v>1110</v>
      </c>
      <c r="CE8" s="23" t="n">
        <v>1030</v>
      </c>
      <c r="CF8" s="23" t="n">
        <v>1209</v>
      </c>
      <c r="CG8" s="23" t="n">
        <v>2025</v>
      </c>
      <c r="CH8" s="23" t="n">
        <v>1420</v>
      </c>
      <c r="CI8" s="23" t="n">
        <v>1620</v>
      </c>
      <c r="CJ8" s="17"/>
      <c r="CK8" s="17"/>
      <c r="CL8" s="17"/>
      <c r="CM8" s="17"/>
      <c r="CN8" s="17"/>
      <c r="CO8" s="61"/>
      <c r="CP8" s="61"/>
      <c r="CQ8" s="61"/>
      <c r="CR8" s="61"/>
      <c r="CS8" s="17"/>
      <c r="CT8" s="17"/>
      <c r="CU8" s="17"/>
    </row>
    <row r="9" ht="16.5" customHeight="1">
      <c r="A9" s="23" t="s">
        <v>463</v>
      </c>
      <c r="B9" s="23" t="n">
        <v>309</v>
      </c>
      <c r="C9" s="23" t="n">
        <v>276</v>
      </c>
      <c r="D9" s="23" t="n">
        <v>262</v>
      </c>
      <c r="E9" s="23" t="n">
        <v>258</v>
      </c>
      <c r="F9" s="23" t="n">
        <v>251</v>
      </c>
      <c r="G9" s="23" t="n">
        <v>252</v>
      </c>
      <c r="H9" s="23" t="n">
        <v>289</v>
      </c>
      <c r="I9" s="23" t="n">
        <v>288</v>
      </c>
      <c r="J9" s="23" t="n">
        <v>287</v>
      </c>
      <c r="K9" s="17"/>
      <c r="L9" s="23" t="s">
        <v>463</v>
      </c>
      <c r="M9" s="23" t="n">
        <v>6443</v>
      </c>
      <c r="N9" s="23" t="n">
        <v>5924</v>
      </c>
      <c r="O9" s="23" t="n">
        <v>6850</v>
      </c>
      <c r="P9" s="23" t="n">
        <v>5267</v>
      </c>
      <c r="Q9" s="23" t="n">
        <v>7009</v>
      </c>
      <c r="R9" s="23" t="n">
        <v>4887</v>
      </c>
      <c r="S9" s="23" t="n">
        <v>7173</v>
      </c>
      <c r="T9" s="23" t="n">
        <v>8288</v>
      </c>
      <c r="U9" s="23" t="n">
        <v>5283</v>
      </c>
      <c r="V9" s="17"/>
      <c r="W9" s="23" t="s">
        <v>463</v>
      </c>
      <c r="X9" s="23" t="n">
        <v>21</v>
      </c>
      <c r="Y9" s="23" t="n">
        <v>21</v>
      </c>
      <c r="Z9" s="23" t="n">
        <v>26</v>
      </c>
      <c r="AA9" s="23" t="n">
        <v>20</v>
      </c>
      <c r="AB9" s="23" t="n">
        <v>28</v>
      </c>
      <c r="AC9" s="23" t="n">
        <v>19</v>
      </c>
      <c r="AD9" s="23" t="n">
        <v>25</v>
      </c>
      <c r="AE9" s="23" t="n">
        <v>29</v>
      </c>
      <c r="AF9" s="23" t="n">
        <v>18</v>
      </c>
      <c r="AG9" s="17"/>
      <c r="AH9" s="23" t="s">
        <v>463</v>
      </c>
      <c r="AI9" s="23" t="n">
        <v>6</v>
      </c>
      <c r="AJ9" s="23" t="n">
        <v>7</v>
      </c>
      <c r="AK9" s="23" t="n">
        <v>7</v>
      </c>
      <c r="AL9" s="23" t="n">
        <v>6</v>
      </c>
      <c r="AM9" s="23" t="n">
        <v>9</v>
      </c>
      <c r="AN9" s="23" t="n">
        <v>6</v>
      </c>
      <c r="AO9" s="23" t="n">
        <v>8</v>
      </c>
      <c r="AP9" s="23" t="n">
        <v>7</v>
      </c>
      <c r="AQ9" s="23" t="n">
        <v>6</v>
      </c>
      <c r="AR9" s="17"/>
      <c r="AS9" s="23" t="s">
        <v>463</v>
      </c>
      <c r="AT9" s="23" t="n">
        <v>140</v>
      </c>
      <c r="AU9" s="23" t="n">
        <v>156</v>
      </c>
      <c r="AV9" s="23" t="n">
        <v>169</v>
      </c>
      <c r="AW9" s="23" t="n">
        <v>132</v>
      </c>
      <c r="AX9" s="23" t="n">
        <v>187</v>
      </c>
      <c r="AY9" s="23" t="n">
        <v>133</v>
      </c>
      <c r="AZ9" s="23" t="n">
        <v>204</v>
      </c>
      <c r="BA9" s="23" t="n">
        <v>177</v>
      </c>
      <c r="BB9" s="23" t="n">
        <v>130</v>
      </c>
      <c r="BC9" s="17"/>
      <c r="BD9" s="23" t="s">
        <v>463</v>
      </c>
      <c r="BE9" s="23" t="n">
        <v>-1437</v>
      </c>
      <c r="BF9" s="23" t="n">
        <v>-1539</v>
      </c>
      <c r="BG9" s="23" t="n">
        <v>-1709</v>
      </c>
      <c r="BH9" s="23" t="n">
        <v>-1134</v>
      </c>
      <c r="BI9" s="23" t="n">
        <v>-1661</v>
      </c>
      <c r="BJ9" s="23" t="n">
        <v>-1338</v>
      </c>
      <c r="BK9" s="23" t="n">
        <v>-1559</v>
      </c>
      <c r="BL9" s="23" t="n">
        <v>-1673</v>
      </c>
      <c r="BM9" s="23" t="n">
        <v>-1461</v>
      </c>
      <c r="BN9" s="17"/>
      <c r="BO9" s="23" t="s">
        <v>463</v>
      </c>
      <c r="BP9" s="23" t="n">
        <v>20</v>
      </c>
      <c r="BQ9" s="23" t="n">
        <v>20</v>
      </c>
      <c r="BR9" s="23" t="n">
        <v>20</v>
      </c>
      <c r="BS9" s="23" t="n">
        <v>40</v>
      </c>
      <c r="BT9" s="23" t="n">
        <v>60</v>
      </c>
      <c r="BU9" s="23" t="n">
        <v>60</v>
      </c>
      <c r="BV9" s="23" t="n">
        <v>80</v>
      </c>
      <c r="BW9" s="23" t="n">
        <v>20</v>
      </c>
      <c r="BX9" s="23" t="n">
        <v>40</v>
      </c>
      <c r="BY9" s="17"/>
      <c r="BZ9" s="23" t="s">
        <v>463</v>
      </c>
      <c r="CA9" s="23" t="n">
        <v>150</v>
      </c>
      <c r="CB9" s="23" t="n">
        <v>150</v>
      </c>
      <c r="CC9" s="23" t="n">
        <v>290</v>
      </c>
      <c r="CD9" s="23" t="n">
        <v>50</v>
      </c>
      <c r="CE9" s="23" t="n">
        <v>370</v>
      </c>
      <c r="CF9" s="23" t="n">
        <v>230</v>
      </c>
      <c r="CG9" s="23" t="n">
        <v>360</v>
      </c>
      <c r="CH9" s="23" t="n">
        <v>380</v>
      </c>
      <c r="CI9" s="23" t="n">
        <v>170</v>
      </c>
      <c r="CJ9" s="17"/>
      <c r="CK9" s="17"/>
      <c r="CL9" s="26"/>
      <c r="CM9" s="53"/>
      <c r="CN9" s="53"/>
      <c r="CO9" s="61"/>
      <c r="CP9" s="61"/>
      <c r="CQ9" s="61"/>
      <c r="CR9" s="61"/>
      <c r="CS9" s="17"/>
      <c r="CT9" s="17"/>
      <c r="CU9" s="17"/>
    </row>
    <row r="10" ht="16.5" customHeight="1">
      <c r="A10" s="23" t="s">
        <v>464</v>
      </c>
      <c r="B10" s="23" t="n">
        <v>3327</v>
      </c>
      <c r="C10" s="23" t="n">
        <v>3185</v>
      </c>
      <c r="D10" s="23" t="n">
        <v>2910</v>
      </c>
      <c r="E10" s="23" t="n">
        <v>2974</v>
      </c>
      <c r="F10" s="23" t="n">
        <v>2920</v>
      </c>
      <c r="G10" s="23" t="n">
        <v>2800</v>
      </c>
      <c r="H10" s="23" t="n">
        <v>2923</v>
      </c>
      <c r="I10" s="23" t="n">
        <v>2913</v>
      </c>
      <c r="J10" s="23" t="n">
        <v>2906</v>
      </c>
      <c r="K10" s="17"/>
      <c r="L10" s="23" t="s">
        <v>464</v>
      </c>
      <c r="M10" s="23" t="n">
        <v>163659</v>
      </c>
      <c r="N10" s="23" t="n">
        <v>165528</v>
      </c>
      <c r="O10" s="23" t="n">
        <v>153807</v>
      </c>
      <c r="P10" s="23" t="n">
        <v>168471</v>
      </c>
      <c r="Q10" s="23" t="n">
        <v>179949</v>
      </c>
      <c r="R10" s="23" t="n">
        <v>181614</v>
      </c>
      <c r="S10" s="23" t="n">
        <v>137018</v>
      </c>
      <c r="T10" s="23" t="n">
        <v>169324</v>
      </c>
      <c r="U10" s="23" t="n">
        <v>166431</v>
      </c>
      <c r="V10" s="17"/>
      <c r="W10" s="23" t="s">
        <v>464</v>
      </c>
      <c r="X10" s="23" t="n">
        <v>49</v>
      </c>
      <c r="Y10" s="23" t="n">
        <v>52</v>
      </c>
      <c r="Z10" s="23" t="n">
        <v>53</v>
      </c>
      <c r="AA10" s="23" t="n">
        <v>57</v>
      </c>
      <c r="AB10" s="23" t="n">
        <v>62</v>
      </c>
      <c r="AC10" s="23" t="n">
        <v>65</v>
      </c>
      <c r="AD10" s="23" t="n">
        <v>47</v>
      </c>
      <c r="AE10" s="23" t="n">
        <v>58</v>
      </c>
      <c r="AF10" s="23" t="n">
        <v>57</v>
      </c>
      <c r="AG10" s="17"/>
      <c r="AH10" s="23" t="s">
        <v>464</v>
      </c>
      <c r="AI10" s="23" t="n">
        <v>55</v>
      </c>
      <c r="AJ10" s="23" t="n">
        <v>51</v>
      </c>
      <c r="AK10" s="23" t="n">
        <v>53</v>
      </c>
      <c r="AL10" s="23" t="n">
        <v>60</v>
      </c>
      <c r="AM10" s="23" t="n">
        <v>57</v>
      </c>
      <c r="AN10" s="23" t="n">
        <v>58</v>
      </c>
      <c r="AO10" s="23" t="n">
        <v>52</v>
      </c>
      <c r="AP10" s="23" t="n">
        <v>57</v>
      </c>
      <c r="AQ10" s="23" t="n">
        <v>55</v>
      </c>
      <c r="AR10" s="17"/>
      <c r="AS10" s="23" t="s">
        <v>464</v>
      </c>
      <c r="AT10" s="23" t="n">
        <v>280</v>
      </c>
      <c r="AU10" s="23" t="n">
        <v>268</v>
      </c>
      <c r="AV10" s="23" t="n">
        <v>274</v>
      </c>
      <c r="AW10" s="23" t="n">
        <v>310</v>
      </c>
      <c r="AX10" s="23" t="n">
        <v>303</v>
      </c>
      <c r="AY10" s="23" t="n">
        <v>306</v>
      </c>
      <c r="AZ10" s="23" t="n">
        <v>265</v>
      </c>
      <c r="BA10" s="23" t="n">
        <v>299</v>
      </c>
      <c r="BB10" s="23" t="n">
        <v>287</v>
      </c>
      <c r="BC10" s="17"/>
      <c r="BD10" s="23" t="s">
        <v>464</v>
      </c>
      <c r="BE10" s="23" t="n">
        <v>-23907</v>
      </c>
      <c r="BF10" s="23" t="n">
        <v>-22461</v>
      </c>
      <c r="BG10" s="23" t="n">
        <v>-18482</v>
      </c>
      <c r="BH10" s="23" t="n">
        <v>-19749</v>
      </c>
      <c r="BI10" s="23" t="n">
        <v>-20433</v>
      </c>
      <c r="BJ10" s="23" t="n">
        <v>-21312</v>
      </c>
      <c r="BK10" s="23" t="n">
        <v>-18598</v>
      </c>
      <c r="BL10" s="23" t="n">
        <v>-24965</v>
      </c>
      <c r="BM10" s="23" t="n">
        <v>-20390</v>
      </c>
      <c r="BN10" s="17"/>
      <c r="BO10" s="23" t="s">
        <v>464</v>
      </c>
      <c r="BP10" s="23" t="n">
        <v>2490</v>
      </c>
      <c r="BQ10" s="23" t="n">
        <v>1980</v>
      </c>
      <c r="BR10" s="23" t="n">
        <v>2160</v>
      </c>
      <c r="BS10" s="23" t="n">
        <v>2650</v>
      </c>
      <c r="BT10" s="23" t="n">
        <v>2070</v>
      </c>
      <c r="BU10" s="23" t="n">
        <v>2010</v>
      </c>
      <c r="BV10" s="23" t="n">
        <v>2600</v>
      </c>
      <c r="BW10" s="23" t="n">
        <v>2210</v>
      </c>
      <c r="BX10" s="23" t="n">
        <v>2100</v>
      </c>
      <c r="BY10" s="17"/>
      <c r="BZ10" s="23" t="s">
        <v>464</v>
      </c>
      <c r="CA10" s="23" t="n">
        <v>2920</v>
      </c>
      <c r="CB10" s="23" t="n">
        <v>6870</v>
      </c>
      <c r="CC10" s="23" t="n">
        <v>3700</v>
      </c>
      <c r="CD10" s="23" t="n">
        <v>4850</v>
      </c>
      <c r="CE10" s="23" t="n">
        <v>5180</v>
      </c>
      <c r="CF10" s="23" t="n">
        <v>8220</v>
      </c>
      <c r="CG10" s="23" t="n">
        <v>3530</v>
      </c>
      <c r="CH10" s="23" t="n">
        <v>8660</v>
      </c>
      <c r="CI10" s="23" t="n">
        <v>6810</v>
      </c>
      <c r="CJ10" s="17"/>
      <c r="CK10" s="17"/>
      <c r="CL10" s="26"/>
      <c r="CM10" s="53"/>
      <c r="CN10" s="53"/>
      <c r="CO10" s="61"/>
      <c r="CP10" s="61"/>
      <c r="CQ10" s="61"/>
      <c r="CR10" s="61"/>
      <c r="CS10" s="17"/>
      <c r="CT10" s="17"/>
      <c r="CU10" s="17"/>
    </row>
    <row r="11" ht="16.5" customHeight="1">
      <c r="A11" s="23" t="s">
        <v>465</v>
      </c>
      <c r="B11" s="23" t="n">
        <v>993</v>
      </c>
      <c r="C11" s="23" t="n">
        <v>966</v>
      </c>
      <c r="D11" s="23" t="n">
        <v>958</v>
      </c>
      <c r="E11" s="23" t="n">
        <v>973</v>
      </c>
      <c r="F11" s="23" t="n">
        <v>912</v>
      </c>
      <c r="G11" s="23" t="n">
        <v>862</v>
      </c>
      <c r="H11" s="23" t="n">
        <v>980</v>
      </c>
      <c r="I11" s="23" t="n">
        <v>976</v>
      </c>
      <c r="J11" s="23" t="n">
        <v>969</v>
      </c>
      <c r="K11" s="17"/>
      <c r="L11" s="23" t="s">
        <v>465</v>
      </c>
      <c r="M11" s="23" t="n">
        <v>78368</v>
      </c>
      <c r="N11" s="23" t="n">
        <v>74681</v>
      </c>
      <c r="O11" s="23" t="n">
        <v>50760</v>
      </c>
      <c r="P11" s="23" t="n">
        <v>94447</v>
      </c>
      <c r="Q11" s="23" t="n">
        <v>62971</v>
      </c>
      <c r="R11" s="23" t="n">
        <v>54064</v>
      </c>
      <c r="S11" s="23" t="n">
        <v>107278</v>
      </c>
      <c r="T11" s="23" t="n">
        <v>96258</v>
      </c>
      <c r="U11" s="23" t="n">
        <v>93116</v>
      </c>
      <c r="V11" s="17"/>
      <c r="W11" s="23" t="s">
        <v>465</v>
      </c>
      <c r="X11" s="23" t="n">
        <v>79</v>
      </c>
      <c r="Y11" s="23" t="n">
        <v>77</v>
      </c>
      <c r="Z11" s="23" t="n">
        <v>53</v>
      </c>
      <c r="AA11" s="23" t="n">
        <v>97</v>
      </c>
      <c r="AB11" s="23" t="n">
        <v>69</v>
      </c>
      <c r="AC11" s="23" t="n">
        <v>63</v>
      </c>
      <c r="AD11" s="23" t="n">
        <v>109</v>
      </c>
      <c r="AE11" s="23" t="n">
        <v>99</v>
      </c>
      <c r="AF11" s="23" t="n">
        <v>96</v>
      </c>
      <c r="AG11" s="17"/>
      <c r="AH11" s="23" t="s">
        <v>465</v>
      </c>
      <c r="AI11" s="23" t="n">
        <v>73</v>
      </c>
      <c r="AJ11" s="23" t="n">
        <v>74</v>
      </c>
      <c r="AK11" s="23" t="n">
        <v>61</v>
      </c>
      <c r="AL11" s="23" t="n">
        <v>83</v>
      </c>
      <c r="AM11" s="23" t="n">
        <v>78</v>
      </c>
      <c r="AN11" s="23" t="n">
        <v>70</v>
      </c>
      <c r="AO11" s="23" t="n">
        <v>87</v>
      </c>
      <c r="AP11" s="23" t="n">
        <v>90</v>
      </c>
      <c r="AQ11" s="23" t="n">
        <v>88</v>
      </c>
      <c r="AR11" s="17"/>
      <c r="AS11" s="23" t="s">
        <v>465</v>
      </c>
      <c r="AT11" s="23" t="n">
        <v>444</v>
      </c>
      <c r="AU11" s="23" t="n">
        <v>463</v>
      </c>
      <c r="AV11" s="23" t="n">
        <v>389</v>
      </c>
      <c r="AW11" s="23" t="n">
        <v>493</v>
      </c>
      <c r="AX11" s="23" t="n">
        <v>486</v>
      </c>
      <c r="AY11" s="23" t="n">
        <v>432</v>
      </c>
      <c r="AZ11" s="23" t="n">
        <v>515</v>
      </c>
      <c r="BA11" s="23" t="n">
        <v>558</v>
      </c>
      <c r="BB11" s="23" t="n">
        <v>557</v>
      </c>
      <c r="BC11" s="17"/>
      <c r="BD11" s="23" t="s">
        <v>465</v>
      </c>
      <c r="BE11" s="23" t="n">
        <v>-2446</v>
      </c>
      <c r="BF11" s="23" t="n">
        <v>-710</v>
      </c>
      <c r="BG11" s="23" t="n">
        <v>-1831</v>
      </c>
      <c r="BH11" s="23" t="n">
        <v>-785</v>
      </c>
      <c r="BI11" s="23" t="n">
        <v>-2015</v>
      </c>
      <c r="BJ11" s="23" t="n">
        <v>-1485</v>
      </c>
      <c r="BK11" s="23" t="n">
        <v>-2613</v>
      </c>
      <c r="BL11" s="23" t="n">
        <v>-732</v>
      </c>
      <c r="BM11" s="23" t="n">
        <v>-1736</v>
      </c>
      <c r="BN11" s="17"/>
      <c r="BO11" s="23" t="s">
        <v>465</v>
      </c>
      <c r="BP11" s="23" t="n">
        <v>220</v>
      </c>
      <c r="BQ11" s="23" t="n">
        <v>350</v>
      </c>
      <c r="BR11" s="23" t="n">
        <v>480</v>
      </c>
      <c r="BS11" s="23" t="n">
        <v>360</v>
      </c>
      <c r="BT11" s="23" t="n">
        <v>240</v>
      </c>
      <c r="BU11" s="23" t="n">
        <v>100</v>
      </c>
      <c r="BV11" s="23" t="n">
        <v>370</v>
      </c>
      <c r="BW11" s="23" t="n">
        <v>340</v>
      </c>
      <c r="BX11" s="23" t="n">
        <v>200</v>
      </c>
      <c r="BY11" s="17"/>
      <c r="BZ11" s="23" t="s">
        <v>465</v>
      </c>
      <c r="CA11" s="23" t="n">
        <v>2420</v>
      </c>
      <c r="CB11" s="23" t="n">
        <v>1140</v>
      </c>
      <c r="CC11" s="23" t="n">
        <v>2370</v>
      </c>
      <c r="CD11" s="23" t="n">
        <v>1990</v>
      </c>
      <c r="CE11" s="23" t="n">
        <v>1490</v>
      </c>
      <c r="CF11" s="23" t="n">
        <v>1200</v>
      </c>
      <c r="CG11" s="23" t="n">
        <v>1860</v>
      </c>
      <c r="CH11" s="23" t="n">
        <v>1880</v>
      </c>
      <c r="CI11" s="23" t="n">
        <v>1330</v>
      </c>
      <c r="CJ11" s="17"/>
      <c r="CK11" s="17"/>
      <c r="CL11" s="17"/>
      <c r="CM11" s="17"/>
      <c r="CN11" s="17"/>
      <c r="CO11" s="61"/>
      <c r="CP11" s="61"/>
      <c r="CQ11" s="61"/>
      <c r="CR11" s="61"/>
      <c r="CS11" s="17"/>
      <c r="CT11" s="17"/>
      <c r="CU11" s="17"/>
    </row>
    <row r="12" ht="16.5" customHeight="1">
      <c r="A12" s="23" t="s">
        <v>466</v>
      </c>
      <c r="B12" s="23" t="n">
        <v>339</v>
      </c>
      <c r="C12" s="23" t="n">
        <v>303</v>
      </c>
      <c r="D12" s="23" t="n">
        <v>285</v>
      </c>
      <c r="E12" s="23" t="n">
        <v>305</v>
      </c>
      <c r="F12" s="23" t="n">
        <v>282</v>
      </c>
      <c r="G12" s="23" t="n">
        <v>284</v>
      </c>
      <c r="H12" s="23" t="n">
        <v>290</v>
      </c>
      <c r="I12" s="23" t="n">
        <v>319</v>
      </c>
      <c r="J12" s="23" t="n">
        <v>313</v>
      </c>
      <c r="K12" s="17"/>
      <c r="L12" s="23" t="s">
        <v>466</v>
      </c>
      <c r="M12" s="23" t="n">
        <v>8479</v>
      </c>
      <c r="N12" s="23" t="n">
        <v>13898</v>
      </c>
      <c r="O12" s="23" t="n">
        <v>7461</v>
      </c>
      <c r="P12" s="23" t="n">
        <v>8002</v>
      </c>
      <c r="Q12" s="23" t="n">
        <v>8418</v>
      </c>
      <c r="R12" s="23" t="n">
        <v>6803</v>
      </c>
      <c r="S12" s="23" t="n">
        <v>8402</v>
      </c>
      <c r="T12" s="23" t="n">
        <v>12522</v>
      </c>
      <c r="U12" s="23" t="n">
        <v>6926</v>
      </c>
      <c r="V12" s="17"/>
      <c r="W12" s="23" t="s">
        <v>466</v>
      </c>
      <c r="X12" s="23" t="n">
        <v>25</v>
      </c>
      <c r="Y12" s="23" t="n">
        <v>46</v>
      </c>
      <c r="Z12" s="23" t="n">
        <v>26</v>
      </c>
      <c r="AA12" s="23" t="n">
        <v>26</v>
      </c>
      <c r="AB12" s="23" t="n">
        <v>30</v>
      </c>
      <c r="AC12" s="23" t="n">
        <v>24</v>
      </c>
      <c r="AD12" s="23" t="n">
        <v>29</v>
      </c>
      <c r="AE12" s="23" t="n">
        <v>39</v>
      </c>
      <c r="AF12" s="23" t="n">
        <v>22</v>
      </c>
      <c r="AG12" s="17"/>
      <c r="AH12" s="23" t="s">
        <v>466</v>
      </c>
      <c r="AI12" s="23" t="n">
        <v>29</v>
      </c>
      <c r="AJ12" s="23" t="n">
        <v>40</v>
      </c>
      <c r="AK12" s="23" t="n">
        <v>33</v>
      </c>
      <c r="AL12" s="23" t="n">
        <v>32</v>
      </c>
      <c r="AM12" s="23" t="n">
        <v>35</v>
      </c>
      <c r="AN12" s="23" t="n">
        <v>30</v>
      </c>
      <c r="AO12" s="23" t="n">
        <v>30</v>
      </c>
      <c r="AP12" s="23" t="n">
        <v>37</v>
      </c>
      <c r="AQ12" s="23" t="n">
        <v>29</v>
      </c>
      <c r="AR12" s="17"/>
      <c r="AS12" s="23" t="s">
        <v>466</v>
      </c>
      <c r="AT12" s="23" t="n">
        <v>180</v>
      </c>
      <c r="AU12" s="23" t="n">
        <v>230</v>
      </c>
      <c r="AV12" s="23" t="n">
        <v>195</v>
      </c>
      <c r="AW12" s="23" t="n">
        <v>199</v>
      </c>
      <c r="AX12" s="23" t="n">
        <v>221</v>
      </c>
      <c r="AY12" s="23" t="n">
        <v>185</v>
      </c>
      <c r="AZ12" s="23" t="n">
        <v>190</v>
      </c>
      <c r="BA12" s="23" t="n">
        <v>216</v>
      </c>
      <c r="BB12" s="23" t="n">
        <v>171</v>
      </c>
      <c r="BC12" s="17"/>
      <c r="BD12" s="23" t="s">
        <v>466</v>
      </c>
      <c r="BE12" s="23" t="n">
        <v>-886</v>
      </c>
      <c r="BF12" s="23" t="n">
        <v>-1180</v>
      </c>
      <c r="BG12" s="23" t="n">
        <v>-1001</v>
      </c>
      <c r="BH12" s="23" t="n">
        <v>-934</v>
      </c>
      <c r="BI12" s="23" t="n">
        <v>-787</v>
      </c>
      <c r="BJ12" s="23" t="n">
        <v>-1041</v>
      </c>
      <c r="BK12" s="23" t="n">
        <v>-986</v>
      </c>
      <c r="BL12" s="23" t="n">
        <v>-1527</v>
      </c>
      <c r="BM12" s="23" t="n">
        <v>-1264</v>
      </c>
      <c r="BN12" s="17"/>
      <c r="BO12" s="23" t="s">
        <v>466</v>
      </c>
      <c r="BP12" s="23" t="n">
        <v>120</v>
      </c>
      <c r="BQ12" s="23" t="n">
        <v>40</v>
      </c>
      <c r="BR12" s="23" t="n">
        <v>80</v>
      </c>
      <c r="BS12" s="23" t="n">
        <v>80</v>
      </c>
      <c r="BT12" s="23" t="n">
        <v>0</v>
      </c>
      <c r="BU12" s="23" t="n">
        <v>0</v>
      </c>
      <c r="BV12" s="23" t="n">
        <v>40</v>
      </c>
      <c r="BW12" s="23" t="n">
        <v>40</v>
      </c>
      <c r="BX12" s="23" t="n">
        <v>120</v>
      </c>
      <c r="BY12" s="17"/>
      <c r="BZ12" s="23" t="s">
        <v>466</v>
      </c>
      <c r="CA12" s="23" t="n">
        <v>100</v>
      </c>
      <c r="CB12" s="23" t="n">
        <v>390</v>
      </c>
      <c r="CC12" s="23" t="n">
        <v>120</v>
      </c>
      <c r="CD12" s="23" t="n">
        <v>240</v>
      </c>
      <c r="CE12" s="23" t="n">
        <v>200</v>
      </c>
      <c r="CF12" s="23" t="n">
        <v>170</v>
      </c>
      <c r="CG12" s="23" t="n">
        <v>100</v>
      </c>
      <c r="CH12" s="23" t="n">
        <v>360</v>
      </c>
      <c r="CI12" s="23" t="n">
        <v>20</v>
      </c>
      <c r="CJ12" s="17"/>
      <c r="CK12" s="17"/>
      <c r="CL12" s="50"/>
      <c r="CM12" s="53"/>
      <c r="CN12" s="53"/>
      <c r="CO12" s="61"/>
      <c r="CP12" s="61"/>
      <c r="CQ12" s="61"/>
      <c r="CR12" s="61"/>
      <c r="CS12" s="17"/>
      <c r="CT12" s="17"/>
      <c r="CU12" s="17"/>
    </row>
    <row r="13" ht="16.5" customHeight="1">
      <c r="A13" s="23" t="s">
        <v>467</v>
      </c>
      <c r="B13" s="23" t="n">
        <v>5808</v>
      </c>
      <c r="C13" s="23" t="n">
        <v>5628</v>
      </c>
      <c r="D13" s="23" t="n">
        <v>6726</v>
      </c>
      <c r="E13" s="23" t="n">
        <v>6554</v>
      </c>
      <c r="F13" s="23" t="n">
        <v>6442</v>
      </c>
      <c r="G13" s="23" t="n">
        <v>5438</v>
      </c>
      <c r="H13" s="23" t="n">
        <v>5589</v>
      </c>
      <c r="I13" s="23" t="n">
        <v>5581</v>
      </c>
      <c r="J13" s="23" t="n">
        <v>6652</v>
      </c>
      <c r="K13" s="17"/>
      <c r="L13" s="23" t="s">
        <v>467</v>
      </c>
      <c r="M13" s="23" t="n">
        <v>433136</v>
      </c>
      <c r="N13" s="23" t="n">
        <v>446197</v>
      </c>
      <c r="O13" s="23" t="n">
        <v>402368</v>
      </c>
      <c r="P13" s="23" t="n">
        <v>630061</v>
      </c>
      <c r="Q13" s="23" t="n">
        <v>565870</v>
      </c>
      <c r="R13" s="23" t="n">
        <v>440253</v>
      </c>
      <c r="S13" s="23" t="n">
        <v>404324</v>
      </c>
      <c r="T13" s="23" t="n">
        <v>480023</v>
      </c>
      <c r="U13" s="23" t="n">
        <v>607621</v>
      </c>
      <c r="V13" s="17"/>
      <c r="W13" s="23" t="s">
        <v>467</v>
      </c>
      <c r="X13" s="23" t="n">
        <v>75</v>
      </c>
      <c r="Y13" s="23" t="n">
        <v>79</v>
      </c>
      <c r="Z13" s="23" t="n">
        <v>60</v>
      </c>
      <c r="AA13" s="23" t="n">
        <v>96</v>
      </c>
      <c r="AB13" s="23" t="n">
        <v>88</v>
      </c>
      <c r="AC13" s="23" t="n">
        <v>81</v>
      </c>
      <c r="AD13" s="23" t="n">
        <v>72</v>
      </c>
      <c r="AE13" s="23" t="n">
        <v>86</v>
      </c>
      <c r="AF13" s="23" t="n">
        <v>91</v>
      </c>
      <c r="AG13" s="17"/>
      <c r="AH13" s="23" t="s">
        <v>467</v>
      </c>
      <c r="AI13" s="23" t="n">
        <v>92</v>
      </c>
      <c r="AJ13" s="23" t="n">
        <v>92</v>
      </c>
      <c r="AK13" s="23" t="n">
        <v>80</v>
      </c>
      <c r="AL13" s="23" t="n">
        <v>97</v>
      </c>
      <c r="AM13" s="23" t="n">
        <v>98</v>
      </c>
      <c r="AN13" s="23" t="n">
        <v>95</v>
      </c>
      <c r="AO13" s="23" t="n">
        <v>92</v>
      </c>
      <c r="AP13" s="23" t="n">
        <v>94</v>
      </c>
      <c r="AQ13" s="23" t="n">
        <v>92</v>
      </c>
      <c r="AR13" s="17"/>
      <c r="AS13" s="23" t="s">
        <v>467</v>
      </c>
      <c r="AT13" s="23" t="n">
        <v>440</v>
      </c>
      <c r="AU13" s="23" t="n">
        <v>433</v>
      </c>
      <c r="AV13" s="23" t="n">
        <v>383</v>
      </c>
      <c r="AW13" s="23" t="n">
        <v>450</v>
      </c>
      <c r="AX13" s="23" t="n">
        <v>460</v>
      </c>
      <c r="AY13" s="23" t="n">
        <v>441</v>
      </c>
      <c r="AZ13" s="23" t="n">
        <v>426</v>
      </c>
      <c r="BA13" s="23" t="n">
        <v>429</v>
      </c>
      <c r="BB13" s="23" t="n">
        <v>443</v>
      </c>
      <c r="BC13" s="17"/>
      <c r="BD13" s="23" t="s">
        <v>467</v>
      </c>
      <c r="BE13" s="23" t="n">
        <v>-54656</v>
      </c>
      <c r="BF13" s="23" t="n">
        <v>-53863</v>
      </c>
      <c r="BG13" s="23" t="n">
        <v>-52063</v>
      </c>
      <c r="BH13" s="23" t="n">
        <v>-72456</v>
      </c>
      <c r="BI13" s="23" t="n">
        <v>-64514</v>
      </c>
      <c r="BJ13" s="23" t="n">
        <v>-54539</v>
      </c>
      <c r="BK13" s="23" t="n">
        <v>-53912</v>
      </c>
      <c r="BL13" s="23" t="n">
        <v>-54486</v>
      </c>
      <c r="BM13" s="23" t="n">
        <v>-69755</v>
      </c>
      <c r="BN13" s="17"/>
      <c r="BO13" s="23" t="s">
        <v>467</v>
      </c>
      <c r="BP13" s="23" t="n">
        <v>1640</v>
      </c>
      <c r="BQ13" s="23" t="n">
        <v>1350</v>
      </c>
      <c r="BR13" s="23" t="n">
        <v>1810</v>
      </c>
      <c r="BS13" s="23" t="n">
        <v>2200</v>
      </c>
      <c r="BT13" s="23" t="n">
        <v>1670</v>
      </c>
      <c r="BU13" s="23" t="n">
        <v>1180</v>
      </c>
      <c r="BV13" s="23" t="n">
        <v>1580</v>
      </c>
      <c r="BW13" s="23" t="n">
        <v>1180</v>
      </c>
      <c r="BX13" s="23" t="n">
        <v>1990</v>
      </c>
      <c r="BY13" s="17"/>
      <c r="BZ13" s="23" t="s">
        <v>467</v>
      </c>
      <c r="CA13" s="23" t="n">
        <v>41859</v>
      </c>
      <c r="CB13" s="23" t="n">
        <v>41800</v>
      </c>
      <c r="CC13" s="23" t="n">
        <v>40003</v>
      </c>
      <c r="CD13" s="23" t="n">
        <v>59595</v>
      </c>
      <c r="CE13" s="23" t="n">
        <v>53190</v>
      </c>
      <c r="CF13" s="23" t="n">
        <v>40080</v>
      </c>
      <c r="CG13" s="23" t="n">
        <v>40800</v>
      </c>
      <c r="CH13" s="23" t="n">
        <v>43815</v>
      </c>
      <c r="CI13" s="23" t="n">
        <v>54230</v>
      </c>
      <c r="CJ13" s="17"/>
      <c r="CK13" s="17"/>
      <c r="CL13" s="52" t="n">
        <v>45475</v>
      </c>
      <c r="CM13" s="53"/>
      <c r="CN13" s="53"/>
      <c r="CO13" s="54" t="n">
        <v>0.6471</v>
      </c>
      <c r="CP13" s="54" t="n">
        <v>0.0355</v>
      </c>
      <c r="CQ13" s="54" t="n">
        <v>0.48</v>
      </c>
      <c r="CR13" s="54" t="n">
        <v>0.1193</v>
      </c>
      <c r="CS13" s="17"/>
      <c r="CT13" s="17"/>
      <c r="CU13" s="17"/>
    </row>
    <row r="14" ht="16.5" customHeight="1">
      <c r="A14" s="23" t="s">
        <v>468</v>
      </c>
      <c r="B14" s="23" t="n">
        <v>1616</v>
      </c>
      <c r="C14" s="23" t="n">
        <v>1534</v>
      </c>
      <c r="D14" s="23" t="n">
        <v>1404</v>
      </c>
      <c r="E14" s="23" t="n">
        <v>1458</v>
      </c>
      <c r="F14" s="23" t="n">
        <v>1339</v>
      </c>
      <c r="G14" s="23" t="n">
        <v>1377</v>
      </c>
      <c r="H14" s="23" t="n">
        <v>1471</v>
      </c>
      <c r="I14" s="23" t="n">
        <v>1477</v>
      </c>
      <c r="J14" s="23" t="n">
        <v>1425</v>
      </c>
      <c r="K14" s="17"/>
      <c r="L14" s="23" t="s">
        <v>468</v>
      </c>
      <c r="M14" s="23" t="n">
        <v>86248</v>
      </c>
      <c r="N14" s="23" t="n">
        <v>80278</v>
      </c>
      <c r="O14" s="23" t="n">
        <v>75363</v>
      </c>
      <c r="P14" s="23" t="n">
        <v>87528</v>
      </c>
      <c r="Q14" s="23" t="n">
        <v>132013</v>
      </c>
      <c r="R14" s="23" t="n">
        <v>106499</v>
      </c>
      <c r="S14" s="23" t="n">
        <v>93103</v>
      </c>
      <c r="T14" s="23" t="n">
        <v>132048</v>
      </c>
      <c r="U14" s="23" t="n">
        <v>122302</v>
      </c>
      <c r="V14" s="17"/>
      <c r="W14" s="23" t="s">
        <v>468</v>
      </c>
      <c r="X14" s="23" t="n">
        <v>53</v>
      </c>
      <c r="Y14" s="23" t="n">
        <v>52</v>
      </c>
      <c r="Z14" s="23" t="n">
        <v>54</v>
      </c>
      <c r="AA14" s="23" t="n">
        <v>60</v>
      </c>
      <c r="AB14" s="23" t="n">
        <v>99</v>
      </c>
      <c r="AC14" s="23" t="n">
        <v>77</v>
      </c>
      <c r="AD14" s="23" t="n">
        <v>63</v>
      </c>
      <c r="AE14" s="23" t="n">
        <v>89</v>
      </c>
      <c r="AF14" s="23" t="n">
        <v>86</v>
      </c>
      <c r="AG14" s="17"/>
      <c r="AH14" s="23" t="s">
        <v>468</v>
      </c>
      <c r="AI14" s="23" t="n">
        <v>48</v>
      </c>
      <c r="AJ14" s="23" t="n">
        <v>47</v>
      </c>
      <c r="AK14" s="23" t="n">
        <v>47</v>
      </c>
      <c r="AL14" s="23" t="n">
        <v>51</v>
      </c>
      <c r="AM14" s="23" t="n">
        <v>51</v>
      </c>
      <c r="AN14" s="23" t="n">
        <v>50</v>
      </c>
      <c r="AO14" s="23" t="n">
        <v>50</v>
      </c>
      <c r="AP14" s="23" t="n">
        <v>50</v>
      </c>
      <c r="AQ14" s="23" t="n">
        <v>50</v>
      </c>
      <c r="AR14" s="17"/>
      <c r="AS14" s="23" t="s">
        <v>468</v>
      </c>
      <c r="AT14" s="23" t="n">
        <v>333</v>
      </c>
      <c r="AU14" s="23" t="n">
        <v>312</v>
      </c>
      <c r="AV14" s="23" t="n">
        <v>314</v>
      </c>
      <c r="AW14" s="23" t="n">
        <v>330</v>
      </c>
      <c r="AX14" s="23" t="n">
        <v>334</v>
      </c>
      <c r="AY14" s="23" t="n">
        <v>333</v>
      </c>
      <c r="AZ14" s="23" t="n">
        <v>337</v>
      </c>
      <c r="BA14" s="23" t="n">
        <v>345</v>
      </c>
      <c r="BB14" s="23" t="n">
        <v>342</v>
      </c>
      <c r="BC14" s="17"/>
      <c r="BD14" s="23" t="s">
        <v>468</v>
      </c>
      <c r="BE14" s="23" t="n">
        <v>-8688</v>
      </c>
      <c r="BF14" s="23" t="n">
        <v>-8780</v>
      </c>
      <c r="BG14" s="23" t="n">
        <v>-9234</v>
      </c>
      <c r="BH14" s="23" t="n">
        <v>-9194</v>
      </c>
      <c r="BI14" s="23" t="n">
        <v>-8748</v>
      </c>
      <c r="BJ14" s="23" t="n">
        <v>-9753</v>
      </c>
      <c r="BK14" s="23" t="n">
        <v>-10008</v>
      </c>
      <c r="BL14" s="23" t="n">
        <v>-8516</v>
      </c>
      <c r="BM14" s="23" t="n">
        <v>-8999</v>
      </c>
      <c r="BN14" s="17"/>
      <c r="BO14" s="23" t="s">
        <v>468</v>
      </c>
      <c r="BP14" s="23" t="n">
        <v>680</v>
      </c>
      <c r="BQ14" s="23" t="n">
        <v>710</v>
      </c>
      <c r="BR14" s="23" t="n">
        <v>830</v>
      </c>
      <c r="BS14" s="23" t="n">
        <v>720</v>
      </c>
      <c r="BT14" s="23" t="n">
        <v>630</v>
      </c>
      <c r="BU14" s="23" t="n">
        <v>690</v>
      </c>
      <c r="BV14" s="23" t="n">
        <v>820</v>
      </c>
      <c r="BW14" s="23" t="n">
        <v>760</v>
      </c>
      <c r="BX14" s="23" t="n">
        <v>560</v>
      </c>
      <c r="BY14" s="17"/>
      <c r="BZ14" s="23" t="s">
        <v>468</v>
      </c>
      <c r="CA14" s="23" t="n">
        <v>1430</v>
      </c>
      <c r="CB14" s="23" t="n">
        <v>1610</v>
      </c>
      <c r="CC14" s="23" t="n">
        <v>1920</v>
      </c>
      <c r="CD14" s="23" t="n">
        <v>1670</v>
      </c>
      <c r="CE14" s="23" t="n">
        <v>4080</v>
      </c>
      <c r="CF14" s="23" t="n">
        <v>2820</v>
      </c>
      <c r="CG14" s="23" t="n">
        <v>3680</v>
      </c>
      <c r="CH14" s="23" t="n">
        <v>5220</v>
      </c>
      <c r="CI14" s="23" t="n">
        <v>2880</v>
      </c>
      <c r="CJ14" s="17"/>
      <c r="CK14" s="17"/>
      <c r="CL14" s="52" t="n">
        <v>45476</v>
      </c>
      <c r="CM14" s="53"/>
      <c r="CN14" s="53"/>
      <c r="CO14" s="54" t="n">
        <v>0.7982</v>
      </c>
      <c r="CP14" s="54" t="n">
        <v>0.0382</v>
      </c>
      <c r="CQ14" s="54" t="n">
        <v>0.6063</v>
      </c>
      <c r="CR14" s="54" t="n">
        <v>0.1091</v>
      </c>
      <c r="CS14" s="17"/>
      <c r="CT14" s="17"/>
      <c r="CU14" s="17"/>
    </row>
    <row r="15" ht="16.5" customHeight="1">
      <c r="A15" s="23" t="s">
        <v>469</v>
      </c>
      <c r="B15" s="23" t="n">
        <v>627</v>
      </c>
      <c r="C15" s="23" t="n">
        <v>561</v>
      </c>
      <c r="D15" s="23" t="n">
        <v>504</v>
      </c>
      <c r="E15" s="23" t="n">
        <v>533</v>
      </c>
      <c r="F15" s="23" t="n">
        <v>514</v>
      </c>
      <c r="G15" s="23" t="n">
        <v>476</v>
      </c>
      <c r="H15" s="23" t="n">
        <v>565</v>
      </c>
      <c r="I15" s="23" t="n">
        <v>594</v>
      </c>
      <c r="J15" s="23" t="n">
        <v>589</v>
      </c>
      <c r="K15" s="17"/>
      <c r="L15" s="23" t="s">
        <v>469</v>
      </c>
      <c r="M15" s="23" t="n">
        <v>11175</v>
      </c>
      <c r="N15" s="23" t="n">
        <v>9124</v>
      </c>
      <c r="O15" s="23" t="n">
        <v>10922</v>
      </c>
      <c r="P15" s="23" t="n">
        <v>12762</v>
      </c>
      <c r="Q15" s="23" t="n">
        <v>11942</v>
      </c>
      <c r="R15" s="23" t="n">
        <v>7554</v>
      </c>
      <c r="S15" s="23" t="n">
        <v>10508</v>
      </c>
      <c r="T15" s="23" t="n">
        <v>10397</v>
      </c>
      <c r="U15" s="23" t="n">
        <v>10996</v>
      </c>
      <c r="V15" s="17"/>
      <c r="W15" s="23" t="s">
        <v>469</v>
      </c>
      <c r="X15" s="23" t="n">
        <v>18</v>
      </c>
      <c r="Y15" s="23" t="n">
        <v>16</v>
      </c>
      <c r="Z15" s="23" t="n">
        <v>22</v>
      </c>
      <c r="AA15" s="23" t="n">
        <v>24</v>
      </c>
      <c r="AB15" s="23" t="n">
        <v>23</v>
      </c>
      <c r="AC15" s="23" t="n">
        <v>16</v>
      </c>
      <c r="AD15" s="23" t="n">
        <v>19</v>
      </c>
      <c r="AE15" s="23" t="n">
        <v>18</v>
      </c>
      <c r="AF15" s="23" t="n">
        <v>19</v>
      </c>
      <c r="AG15" s="17"/>
      <c r="AH15" s="23" t="s">
        <v>469</v>
      </c>
      <c r="AI15" s="23" t="n">
        <v>18</v>
      </c>
      <c r="AJ15" s="23" t="n">
        <v>17</v>
      </c>
      <c r="AK15" s="23" t="n">
        <v>18</v>
      </c>
      <c r="AL15" s="23" t="n">
        <v>15</v>
      </c>
      <c r="AM15" s="23" t="n">
        <v>20</v>
      </c>
      <c r="AN15" s="23" t="n">
        <v>16</v>
      </c>
      <c r="AO15" s="23" t="n">
        <v>17</v>
      </c>
      <c r="AP15" s="23" t="n">
        <v>15</v>
      </c>
      <c r="AQ15" s="23" t="n">
        <v>16</v>
      </c>
      <c r="AR15" s="17"/>
      <c r="AS15" s="23" t="s">
        <v>469</v>
      </c>
      <c r="AT15" s="23" t="n">
        <v>258</v>
      </c>
      <c r="AU15" s="23" t="n">
        <v>244</v>
      </c>
      <c r="AV15" s="23" t="n">
        <v>243</v>
      </c>
      <c r="AW15" s="23" t="n">
        <v>216</v>
      </c>
      <c r="AX15" s="23" t="n">
        <v>280</v>
      </c>
      <c r="AY15" s="23" t="n">
        <v>203</v>
      </c>
      <c r="AZ15" s="23" t="n">
        <v>233</v>
      </c>
      <c r="BA15" s="23" t="n">
        <v>204</v>
      </c>
      <c r="BB15" s="23" t="n">
        <v>227</v>
      </c>
      <c r="BC15" s="17"/>
      <c r="BD15" s="23" t="s">
        <v>469</v>
      </c>
      <c r="BE15" s="23" t="n">
        <v>-946</v>
      </c>
      <c r="BF15" s="23" t="n">
        <v>-858</v>
      </c>
      <c r="BG15" s="23" t="n">
        <v>-387</v>
      </c>
      <c r="BH15" s="23" t="n">
        <v>-885</v>
      </c>
      <c r="BI15" s="23" t="n">
        <v>-755</v>
      </c>
      <c r="BJ15" s="23" t="n">
        <v>-832</v>
      </c>
      <c r="BK15" s="23" t="n">
        <v>-667</v>
      </c>
      <c r="BL15" s="23" t="n">
        <v>-349</v>
      </c>
      <c r="BM15" s="23" t="n">
        <v>-908</v>
      </c>
      <c r="BN15" s="17"/>
      <c r="BO15" s="23" t="s">
        <v>469</v>
      </c>
      <c r="BP15" s="23" t="n">
        <v>260</v>
      </c>
      <c r="BQ15" s="23" t="n">
        <v>260</v>
      </c>
      <c r="BR15" s="23" t="n">
        <v>120</v>
      </c>
      <c r="BS15" s="23" t="n">
        <v>240</v>
      </c>
      <c r="BT15" s="23" t="n">
        <v>40</v>
      </c>
      <c r="BU15" s="23" t="n">
        <v>80</v>
      </c>
      <c r="BV15" s="23" t="n">
        <v>160</v>
      </c>
      <c r="BW15" s="23" t="n">
        <v>280</v>
      </c>
      <c r="BX15" s="23" t="n">
        <v>100</v>
      </c>
      <c r="BY15" s="17"/>
      <c r="BZ15" s="23" t="s">
        <v>469</v>
      </c>
      <c r="CA15" s="23" t="n">
        <v>70</v>
      </c>
      <c r="CB15" s="23" t="n">
        <v>150</v>
      </c>
      <c r="CC15" s="23" t="n">
        <v>230</v>
      </c>
      <c r="CD15" s="23" t="n">
        <v>210</v>
      </c>
      <c r="CE15" s="23" t="n">
        <v>410</v>
      </c>
      <c r="CF15" s="23" t="n">
        <v>70</v>
      </c>
      <c r="CG15" s="23" t="n">
        <v>150</v>
      </c>
      <c r="CH15" s="23" t="n">
        <v>110</v>
      </c>
      <c r="CI15" s="23" t="n">
        <v>140</v>
      </c>
      <c r="CJ15" s="17"/>
      <c r="CK15" s="17"/>
      <c r="CL15" s="17"/>
      <c r="CM15" s="17"/>
      <c r="CN15" s="17"/>
      <c r="CO15" s="17"/>
      <c r="CP15" s="17"/>
      <c r="CQ15" s="17"/>
      <c r="CR15" s="17"/>
      <c r="CS15" s="17"/>
      <c r="CT15" s="17"/>
      <c r="CU15" s="17"/>
    </row>
    <row r="16" ht="16.5" customHeight="1">
      <c r="A16" s="23" t="s">
        <v>470</v>
      </c>
      <c r="B16" s="23" t="n">
        <v>742</v>
      </c>
      <c r="C16" s="23" t="n">
        <v>709</v>
      </c>
      <c r="D16" s="23" t="n">
        <v>693</v>
      </c>
      <c r="E16" s="23" t="n">
        <v>659</v>
      </c>
      <c r="F16" s="23" t="n">
        <v>582</v>
      </c>
      <c r="G16" s="23" t="n">
        <v>605</v>
      </c>
      <c r="H16" s="23" t="n">
        <v>665</v>
      </c>
      <c r="I16" s="23" t="n">
        <v>690</v>
      </c>
      <c r="J16" s="23" t="n">
        <v>664</v>
      </c>
      <c r="K16" s="17"/>
      <c r="L16" s="23" t="s">
        <v>470</v>
      </c>
      <c r="M16" s="23" t="n">
        <v>36074</v>
      </c>
      <c r="N16" s="23" t="n">
        <v>23960</v>
      </c>
      <c r="O16" s="23" t="n">
        <v>22195</v>
      </c>
      <c r="P16" s="23" t="n">
        <v>33514</v>
      </c>
      <c r="Q16" s="23" t="n">
        <v>20271</v>
      </c>
      <c r="R16" s="23" t="n">
        <v>23907</v>
      </c>
      <c r="S16" s="23" t="n">
        <v>24488</v>
      </c>
      <c r="T16" s="23" t="n">
        <v>33923</v>
      </c>
      <c r="U16" s="23" t="n">
        <v>26849</v>
      </c>
      <c r="V16" s="17"/>
      <c r="W16" s="23" t="s">
        <v>470</v>
      </c>
      <c r="X16" s="23" t="n">
        <v>49</v>
      </c>
      <c r="Y16" s="23" t="n">
        <v>34</v>
      </c>
      <c r="Z16" s="23" t="n">
        <v>32</v>
      </c>
      <c r="AA16" s="23" t="n">
        <v>51</v>
      </c>
      <c r="AB16" s="23" t="n">
        <v>35</v>
      </c>
      <c r="AC16" s="23" t="n">
        <v>40</v>
      </c>
      <c r="AD16" s="23" t="n">
        <v>37</v>
      </c>
      <c r="AE16" s="23" t="n">
        <v>49</v>
      </c>
      <c r="AF16" s="23" t="n">
        <v>40</v>
      </c>
      <c r="AG16" s="17"/>
      <c r="AH16" s="23" t="s">
        <v>470</v>
      </c>
      <c r="AI16" s="23" t="n">
        <v>68</v>
      </c>
      <c r="AJ16" s="23" t="n">
        <v>57</v>
      </c>
      <c r="AK16" s="23" t="n">
        <v>62</v>
      </c>
      <c r="AL16" s="23" t="n">
        <v>73</v>
      </c>
      <c r="AM16" s="23" t="n">
        <v>64</v>
      </c>
      <c r="AN16" s="23" t="n">
        <v>67</v>
      </c>
      <c r="AO16" s="23" t="n">
        <v>60</v>
      </c>
      <c r="AP16" s="23" t="n">
        <v>76</v>
      </c>
      <c r="AQ16" s="23" t="n">
        <v>69</v>
      </c>
      <c r="AR16" s="17"/>
      <c r="AS16" s="23" t="s">
        <v>470</v>
      </c>
      <c r="AT16" s="23" t="n">
        <v>309</v>
      </c>
      <c r="AU16" s="23" t="n">
        <v>269</v>
      </c>
      <c r="AV16" s="23" t="n">
        <v>295</v>
      </c>
      <c r="AW16" s="23" t="n">
        <v>339</v>
      </c>
      <c r="AX16" s="23" t="n">
        <v>292</v>
      </c>
      <c r="AY16" s="23" t="n">
        <v>301</v>
      </c>
      <c r="AZ16" s="23" t="n">
        <v>275</v>
      </c>
      <c r="BA16" s="23" t="n">
        <v>356</v>
      </c>
      <c r="BB16" s="23" t="n">
        <v>334</v>
      </c>
      <c r="BC16" s="17"/>
      <c r="BD16" s="23" t="s">
        <v>470</v>
      </c>
      <c r="BE16" s="23" t="n">
        <v>-2324</v>
      </c>
      <c r="BF16" s="23" t="n">
        <v>-3429</v>
      </c>
      <c r="BG16" s="23" t="n">
        <v>-3302</v>
      </c>
      <c r="BH16" s="23" t="n">
        <v>-2672</v>
      </c>
      <c r="BI16" s="23" t="n">
        <v>-2522</v>
      </c>
      <c r="BJ16" s="23" t="n">
        <v>-2345</v>
      </c>
      <c r="BK16" s="23" t="n">
        <v>-2627</v>
      </c>
      <c r="BL16" s="23" t="n">
        <v>-2686</v>
      </c>
      <c r="BM16" s="23" t="n">
        <v>-2817</v>
      </c>
      <c r="BN16" s="17"/>
      <c r="BO16" s="23" t="s">
        <v>470</v>
      </c>
      <c r="BP16" s="23" t="n">
        <v>450</v>
      </c>
      <c r="BQ16" s="23" t="n">
        <v>340</v>
      </c>
      <c r="BR16" s="23" t="n">
        <v>360</v>
      </c>
      <c r="BS16" s="23" t="n">
        <v>360</v>
      </c>
      <c r="BT16" s="23" t="n">
        <v>140</v>
      </c>
      <c r="BU16" s="23" t="n">
        <v>180</v>
      </c>
      <c r="BV16" s="23" t="n">
        <v>230</v>
      </c>
      <c r="BW16" s="23" t="n">
        <v>260</v>
      </c>
      <c r="BX16" s="23" t="n">
        <v>200</v>
      </c>
      <c r="BY16" s="17"/>
      <c r="BZ16" s="23" t="s">
        <v>470</v>
      </c>
      <c r="CA16" s="23" t="n">
        <v>1070</v>
      </c>
      <c r="CB16" s="23" t="n">
        <v>930</v>
      </c>
      <c r="CC16" s="23" t="n">
        <v>870</v>
      </c>
      <c r="CD16" s="23" t="n">
        <v>1490</v>
      </c>
      <c r="CE16" s="23" t="n">
        <v>1220</v>
      </c>
      <c r="CF16" s="23" t="n">
        <v>970</v>
      </c>
      <c r="CG16" s="23" t="n">
        <v>970</v>
      </c>
      <c r="CH16" s="23" t="n">
        <v>1310</v>
      </c>
      <c r="CI16" s="23" t="n">
        <v>1020</v>
      </c>
      <c r="CJ16" s="17"/>
      <c r="CK16" s="17"/>
      <c r="CL16" s="17"/>
      <c r="CM16" s="17"/>
      <c r="CN16" s="17"/>
      <c r="CO16" s="17"/>
      <c r="CP16" s="17"/>
      <c r="CQ16" s="17"/>
      <c r="CR16" s="17"/>
      <c r="CS16" s="17"/>
      <c r="CT16" s="17"/>
      <c r="CU16" s="17"/>
    </row>
    <row r="17" ht="16.5" customHeight="1">
      <c r="A17" s="23" t="s">
        <v>471</v>
      </c>
      <c r="B17" s="23" t="n">
        <v>168</v>
      </c>
      <c r="C17" s="23" t="n">
        <v>163</v>
      </c>
      <c r="D17" s="23" t="n">
        <v>126</v>
      </c>
      <c r="E17" s="23" t="n">
        <v>153</v>
      </c>
      <c r="F17" s="23" t="n">
        <v>166</v>
      </c>
      <c r="G17" s="23" t="n">
        <v>144</v>
      </c>
      <c r="H17" s="23" t="n">
        <v>150</v>
      </c>
      <c r="I17" s="23" t="n">
        <v>158</v>
      </c>
      <c r="J17" s="23" t="n">
        <v>148</v>
      </c>
      <c r="K17" s="17"/>
      <c r="L17" s="23" t="s">
        <v>471</v>
      </c>
      <c r="M17" s="23" t="n">
        <v>6459</v>
      </c>
      <c r="N17" s="23" t="n">
        <v>7025</v>
      </c>
      <c r="O17" s="23" t="n">
        <v>6436</v>
      </c>
      <c r="P17" s="23" t="n">
        <v>4477</v>
      </c>
      <c r="Q17" s="23" t="n">
        <v>8065</v>
      </c>
      <c r="R17" s="23" t="n">
        <v>4984</v>
      </c>
      <c r="S17" s="23" t="n">
        <v>6205</v>
      </c>
      <c r="T17" s="23" t="n">
        <v>9032</v>
      </c>
      <c r="U17" s="23" t="n">
        <v>3968</v>
      </c>
      <c r="V17" s="17"/>
      <c r="W17" s="23" t="s">
        <v>471</v>
      </c>
      <c r="X17" s="23" t="n">
        <v>38</v>
      </c>
      <c r="Y17" s="23" t="n">
        <v>43</v>
      </c>
      <c r="Z17" s="23" t="n">
        <v>51</v>
      </c>
      <c r="AA17" s="23" t="n">
        <v>29</v>
      </c>
      <c r="AB17" s="23" t="n">
        <v>49</v>
      </c>
      <c r="AC17" s="23" t="n">
        <v>35</v>
      </c>
      <c r="AD17" s="23" t="n">
        <v>41</v>
      </c>
      <c r="AE17" s="23" t="n">
        <v>57</v>
      </c>
      <c r="AF17" s="23" t="n">
        <v>27</v>
      </c>
      <c r="AG17" s="17"/>
      <c r="AH17" s="23" t="s">
        <v>471</v>
      </c>
      <c r="AI17" s="23" t="n">
        <v>35</v>
      </c>
      <c r="AJ17" s="23" t="n">
        <v>41</v>
      </c>
      <c r="AK17" s="23" t="n">
        <v>26</v>
      </c>
      <c r="AL17" s="23" t="n">
        <v>23</v>
      </c>
      <c r="AM17" s="23" t="n">
        <v>31</v>
      </c>
      <c r="AN17" s="23" t="n">
        <v>27</v>
      </c>
      <c r="AO17" s="23" t="n">
        <v>29</v>
      </c>
      <c r="AP17" s="23" t="n">
        <v>31</v>
      </c>
      <c r="AQ17" s="23" t="n">
        <v>23</v>
      </c>
      <c r="AR17" s="17"/>
      <c r="AS17" s="23" t="s">
        <v>471</v>
      </c>
      <c r="AT17" s="23" t="n">
        <v>179</v>
      </c>
      <c r="AU17" s="23" t="n">
        <v>222</v>
      </c>
      <c r="AV17" s="23" t="n">
        <v>140</v>
      </c>
      <c r="AW17" s="23" t="n">
        <v>132</v>
      </c>
      <c r="AX17" s="23" t="n">
        <v>163</v>
      </c>
      <c r="AY17" s="23" t="n">
        <v>159</v>
      </c>
      <c r="AZ17" s="23" t="n">
        <v>159</v>
      </c>
      <c r="BA17" s="23" t="n">
        <v>185</v>
      </c>
      <c r="BB17" s="23" t="n">
        <v>128</v>
      </c>
      <c r="BC17" s="17"/>
      <c r="BD17" s="23" t="s">
        <v>471</v>
      </c>
      <c r="BE17" s="23" t="n">
        <v>-960</v>
      </c>
      <c r="BF17" s="23" t="n">
        <v>-730</v>
      </c>
      <c r="BG17" s="23" t="n">
        <v>-797</v>
      </c>
      <c r="BH17" s="23" t="n">
        <v>-731</v>
      </c>
      <c r="BI17" s="23" t="n">
        <v>-2287</v>
      </c>
      <c r="BJ17" s="23" t="n">
        <v>-819</v>
      </c>
      <c r="BK17" s="23" t="n">
        <v>-1156</v>
      </c>
      <c r="BL17" s="23" t="n">
        <v>26</v>
      </c>
      <c r="BM17" s="23" t="n">
        <v>-718</v>
      </c>
      <c r="BN17" s="17"/>
      <c r="BO17" s="23" t="s">
        <v>471</v>
      </c>
      <c r="BP17" s="23" t="n">
        <v>20</v>
      </c>
      <c r="BQ17" s="23" t="n">
        <v>20</v>
      </c>
      <c r="BR17" s="23" t="n">
        <v>20</v>
      </c>
      <c r="BS17" s="23" t="n">
        <v>0</v>
      </c>
      <c r="BT17" s="23" t="n">
        <v>0</v>
      </c>
      <c r="BU17" s="23" t="n">
        <v>0</v>
      </c>
      <c r="BV17" s="23" t="n">
        <v>20</v>
      </c>
      <c r="BW17" s="23" t="n">
        <v>20</v>
      </c>
      <c r="BX17" s="23" t="n">
        <v>0</v>
      </c>
      <c r="BY17" s="17"/>
      <c r="BZ17" s="23" t="s">
        <v>471</v>
      </c>
      <c r="CA17" s="23" t="n">
        <v>40</v>
      </c>
      <c r="CB17" s="23" t="n">
        <v>160</v>
      </c>
      <c r="CC17" s="23" t="n">
        <v>40</v>
      </c>
      <c r="CD17" s="23" t="n">
        <v>70</v>
      </c>
      <c r="CE17" s="23" t="n">
        <v>70</v>
      </c>
      <c r="CF17" s="23" t="n">
        <v>580</v>
      </c>
      <c r="CG17" s="23" t="n">
        <v>20</v>
      </c>
      <c r="CH17" s="23" t="n">
        <v>0</v>
      </c>
      <c r="CI17" s="23" t="n">
        <v>20</v>
      </c>
      <c r="CJ17" s="17"/>
      <c r="CK17" s="17"/>
      <c r="CL17" s="17"/>
      <c r="CM17" s="17"/>
      <c r="CN17" s="17"/>
      <c r="CO17" s="17"/>
      <c r="CP17" s="17"/>
      <c r="CQ17" s="17"/>
      <c r="CR17" s="17"/>
      <c r="CS17" s="17"/>
      <c r="CT17" s="17"/>
      <c r="CU17" s="17"/>
    </row>
    <row r="18" ht="16.5" customHeight="1">
      <c r="A18" s="23" t="s">
        <v>472</v>
      </c>
      <c r="B18" s="23" t="n">
        <v>495</v>
      </c>
      <c r="C18" s="23" t="n">
        <v>455</v>
      </c>
      <c r="D18" s="23" t="n">
        <v>431</v>
      </c>
      <c r="E18" s="23" t="n">
        <v>442</v>
      </c>
      <c r="F18" s="23" t="n">
        <v>433</v>
      </c>
      <c r="G18" s="23" t="n">
        <v>423</v>
      </c>
      <c r="H18" s="23" t="n">
        <v>451</v>
      </c>
      <c r="I18" s="23" t="n">
        <v>455</v>
      </c>
      <c r="J18" s="23" t="n">
        <v>433</v>
      </c>
      <c r="K18" s="17"/>
      <c r="L18" s="23" t="s">
        <v>472</v>
      </c>
      <c r="M18" s="23" t="n">
        <v>11686</v>
      </c>
      <c r="N18" s="23" t="n">
        <v>13712</v>
      </c>
      <c r="O18" s="23" t="n">
        <v>13085</v>
      </c>
      <c r="P18" s="23" t="n">
        <v>19382</v>
      </c>
      <c r="Q18" s="23" t="n">
        <v>19774</v>
      </c>
      <c r="R18" s="23" t="n">
        <v>11899</v>
      </c>
      <c r="S18" s="23" t="n">
        <v>17438</v>
      </c>
      <c r="T18" s="23" t="n">
        <v>12396</v>
      </c>
      <c r="U18" s="23" t="n">
        <v>10716</v>
      </c>
      <c r="V18" s="17"/>
      <c r="W18" s="23" t="s">
        <v>472</v>
      </c>
      <c r="X18" s="23" t="n">
        <v>24</v>
      </c>
      <c r="Y18" s="23" t="n">
        <v>30</v>
      </c>
      <c r="Z18" s="23" t="n">
        <v>30</v>
      </c>
      <c r="AA18" s="23" t="n">
        <v>44</v>
      </c>
      <c r="AB18" s="23" t="n">
        <v>46</v>
      </c>
      <c r="AC18" s="23" t="n">
        <v>28</v>
      </c>
      <c r="AD18" s="23" t="n">
        <v>39</v>
      </c>
      <c r="AE18" s="23" t="n">
        <v>27</v>
      </c>
      <c r="AF18" s="23" t="n">
        <v>25</v>
      </c>
      <c r="AG18" s="17"/>
      <c r="AH18" s="23" t="s">
        <v>472</v>
      </c>
      <c r="AI18" s="23" t="n">
        <v>26</v>
      </c>
      <c r="AJ18" s="23" t="n">
        <v>27</v>
      </c>
      <c r="AK18" s="23" t="n">
        <v>28</v>
      </c>
      <c r="AL18" s="23" t="n">
        <v>28</v>
      </c>
      <c r="AM18" s="23" t="n">
        <v>33</v>
      </c>
      <c r="AN18" s="23" t="n">
        <v>28</v>
      </c>
      <c r="AO18" s="23" t="n">
        <v>34</v>
      </c>
      <c r="AP18" s="23" t="n">
        <v>27</v>
      </c>
      <c r="AQ18" s="23" t="n">
        <v>25</v>
      </c>
      <c r="AR18" s="17"/>
      <c r="AS18" s="23" t="s">
        <v>472</v>
      </c>
      <c r="AT18" s="23" t="n">
        <v>173</v>
      </c>
      <c r="AU18" s="23" t="n">
        <v>177</v>
      </c>
      <c r="AV18" s="23" t="n">
        <v>181</v>
      </c>
      <c r="AW18" s="23" t="n">
        <v>176</v>
      </c>
      <c r="AX18" s="23" t="n">
        <v>215</v>
      </c>
      <c r="AY18" s="23" t="n">
        <v>202</v>
      </c>
      <c r="AZ18" s="23" t="n">
        <v>221</v>
      </c>
      <c r="BA18" s="23" t="n">
        <v>173</v>
      </c>
      <c r="BB18" s="23" t="n">
        <v>160</v>
      </c>
      <c r="BC18" s="17"/>
      <c r="BD18" s="23" t="s">
        <v>472</v>
      </c>
      <c r="BE18" s="23" t="n">
        <v>-2313</v>
      </c>
      <c r="BF18" s="23" t="n">
        <v>-2390</v>
      </c>
      <c r="BG18" s="23" t="n">
        <v>-2629</v>
      </c>
      <c r="BH18" s="23" t="n">
        <v>-3473</v>
      </c>
      <c r="BI18" s="23" t="n">
        <v>-2963</v>
      </c>
      <c r="BJ18" s="23" t="n">
        <v>-2200</v>
      </c>
      <c r="BK18" s="23" t="n">
        <v>-2857</v>
      </c>
      <c r="BL18" s="23" t="n">
        <v>-2952</v>
      </c>
      <c r="BM18" s="23" t="n">
        <v>-1849</v>
      </c>
      <c r="BN18" s="17"/>
      <c r="BO18" s="23" t="s">
        <v>472</v>
      </c>
      <c r="BP18" s="23" t="n">
        <v>140</v>
      </c>
      <c r="BQ18" s="23" t="n">
        <v>120</v>
      </c>
      <c r="BR18" s="23" t="n">
        <v>60</v>
      </c>
      <c r="BS18" s="23" t="n">
        <v>180</v>
      </c>
      <c r="BT18" s="23" t="n">
        <v>60</v>
      </c>
      <c r="BU18" s="23" t="n">
        <v>60</v>
      </c>
      <c r="BV18" s="23" t="n">
        <v>170</v>
      </c>
      <c r="BW18" s="23" t="n">
        <v>80</v>
      </c>
      <c r="BX18" s="23" t="n">
        <v>80</v>
      </c>
      <c r="BY18" s="17"/>
      <c r="BZ18" s="23" t="s">
        <v>472</v>
      </c>
      <c r="CA18" s="23" t="n">
        <v>110</v>
      </c>
      <c r="CB18" s="23" t="n">
        <v>330</v>
      </c>
      <c r="CC18" s="23" t="n">
        <v>160</v>
      </c>
      <c r="CD18" s="23" t="n">
        <v>500</v>
      </c>
      <c r="CE18" s="23" t="n">
        <v>640</v>
      </c>
      <c r="CF18" s="23" t="n">
        <v>200</v>
      </c>
      <c r="CG18" s="23" t="n">
        <v>720</v>
      </c>
      <c r="CH18" s="23" t="n">
        <v>80</v>
      </c>
      <c r="CI18" s="23" t="n">
        <v>420</v>
      </c>
      <c r="CJ18" s="17"/>
      <c r="CK18" s="17"/>
      <c r="CL18" s="17"/>
      <c r="CM18" s="17"/>
      <c r="CN18" s="17"/>
      <c r="CO18" s="17"/>
      <c r="CP18" s="17"/>
      <c r="CQ18" s="17"/>
      <c r="CR18" s="17"/>
      <c r="CS18" s="17"/>
      <c r="CT18" s="17"/>
      <c r="CU18" s="17"/>
    </row>
    <row r="19" ht="16.5" customHeight="1">
      <c r="A19" s="23" t="s">
        <v>473</v>
      </c>
      <c r="B19" s="23" t="n">
        <v>182</v>
      </c>
      <c r="C19" s="23" t="n">
        <v>150</v>
      </c>
      <c r="D19" s="23" t="n">
        <v>133</v>
      </c>
      <c r="E19" s="23" t="n">
        <v>143</v>
      </c>
      <c r="F19" s="23" t="n">
        <v>165</v>
      </c>
      <c r="G19" s="23" t="n">
        <v>127</v>
      </c>
      <c r="H19" s="23" t="n">
        <v>152</v>
      </c>
      <c r="I19" s="23" t="n">
        <v>158</v>
      </c>
      <c r="J19" s="23" t="n">
        <v>129</v>
      </c>
      <c r="K19" s="17"/>
      <c r="L19" s="23" t="s">
        <v>473</v>
      </c>
      <c r="M19" s="23" t="n">
        <v>4602</v>
      </c>
      <c r="N19" s="23" t="n">
        <v>2918</v>
      </c>
      <c r="O19" s="23" t="n">
        <v>1674</v>
      </c>
      <c r="P19" s="23" t="n">
        <v>1241</v>
      </c>
      <c r="Q19" s="23" t="n">
        <v>2911</v>
      </c>
      <c r="R19" s="23" t="n">
        <v>1107</v>
      </c>
      <c r="S19" s="23" t="n">
        <v>1533</v>
      </c>
      <c r="T19" s="23" t="n">
        <v>2896</v>
      </c>
      <c r="U19" s="23" t="n">
        <v>1925</v>
      </c>
      <c r="V19" s="17"/>
      <c r="W19" s="23" t="s">
        <v>473</v>
      </c>
      <c r="X19" s="23" t="n">
        <v>25</v>
      </c>
      <c r="Y19" s="23" t="n">
        <v>19</v>
      </c>
      <c r="Z19" s="23" t="n">
        <v>13</v>
      </c>
      <c r="AA19" s="23" t="n">
        <v>9</v>
      </c>
      <c r="AB19" s="23" t="n">
        <v>18</v>
      </c>
      <c r="AC19" s="23" t="n">
        <v>9</v>
      </c>
      <c r="AD19" s="23" t="n">
        <v>10</v>
      </c>
      <c r="AE19" s="23" t="n">
        <v>18</v>
      </c>
      <c r="AF19" s="23" t="n">
        <v>15</v>
      </c>
      <c r="AG19" s="17"/>
      <c r="AH19" s="23" t="s">
        <v>473</v>
      </c>
      <c r="AI19" s="23" t="n">
        <v>16</v>
      </c>
      <c r="AJ19" s="23" t="n">
        <v>12</v>
      </c>
      <c r="AK19" s="23" t="n">
        <v>8</v>
      </c>
      <c r="AL19" s="23" t="n">
        <v>7</v>
      </c>
      <c r="AM19" s="23" t="n">
        <v>11</v>
      </c>
      <c r="AN19" s="23" t="n">
        <v>6</v>
      </c>
      <c r="AO19" s="23" t="n">
        <v>7</v>
      </c>
      <c r="AP19" s="23" t="n">
        <v>9</v>
      </c>
      <c r="AQ19" s="23" t="n">
        <v>10</v>
      </c>
      <c r="AR19" s="17"/>
      <c r="AS19" s="23" t="s">
        <v>473</v>
      </c>
      <c r="AT19" s="23" t="n">
        <v>136</v>
      </c>
      <c r="AU19" s="23" t="n">
        <v>99</v>
      </c>
      <c r="AV19" s="23" t="n">
        <v>81</v>
      </c>
      <c r="AW19" s="23" t="n">
        <v>74</v>
      </c>
      <c r="AX19" s="23" t="n">
        <v>95</v>
      </c>
      <c r="AY19" s="23" t="n">
        <v>79</v>
      </c>
      <c r="AZ19" s="23" t="n">
        <v>68</v>
      </c>
      <c r="BA19" s="23" t="n">
        <v>81</v>
      </c>
      <c r="BB19" s="23" t="n">
        <v>89</v>
      </c>
      <c r="BC19" s="17"/>
      <c r="BD19" s="23" t="s">
        <v>473</v>
      </c>
      <c r="BE19" s="23" t="n">
        <v>-232</v>
      </c>
      <c r="BF19" s="23" t="n">
        <v>-270</v>
      </c>
      <c r="BG19" s="23" t="n">
        <v>-267</v>
      </c>
      <c r="BH19" s="23" t="n">
        <v>-242</v>
      </c>
      <c r="BI19" s="23" t="n">
        <v>-168</v>
      </c>
      <c r="BJ19" s="23" t="n">
        <v>-204</v>
      </c>
      <c r="BK19" s="23" t="n">
        <v>-68</v>
      </c>
      <c r="BL19" s="23" t="n">
        <v>-211</v>
      </c>
      <c r="BM19" s="23" t="n">
        <v>-360</v>
      </c>
      <c r="BN19" s="17"/>
      <c r="BO19" s="23" t="s">
        <v>473</v>
      </c>
      <c r="BP19" s="23" t="n">
        <v>20</v>
      </c>
      <c r="BQ19" s="23" t="n">
        <v>0</v>
      </c>
      <c r="BR19" s="23" t="n">
        <v>0</v>
      </c>
      <c r="BS19" s="23" t="n">
        <v>0</v>
      </c>
      <c r="BT19" s="23" t="n">
        <v>20</v>
      </c>
      <c r="BU19" s="23" t="n">
        <v>0</v>
      </c>
      <c r="BV19" s="23" t="n">
        <v>40</v>
      </c>
      <c r="BW19" s="23" t="n">
        <v>40</v>
      </c>
      <c r="BX19" s="23" t="n">
        <v>20</v>
      </c>
      <c r="BY19" s="17"/>
      <c r="BZ19" s="23" t="s">
        <v>473</v>
      </c>
      <c r="CA19" s="23" t="n">
        <v>20</v>
      </c>
      <c r="CB19" s="23" t="n">
        <v>20</v>
      </c>
      <c r="CC19" s="23" t="n">
        <v>20</v>
      </c>
      <c r="CD19" s="23" t="n">
        <v>0</v>
      </c>
      <c r="CE19" s="23" t="n">
        <v>100</v>
      </c>
      <c r="CF19" s="23" t="n">
        <v>0</v>
      </c>
      <c r="CG19" s="23" t="n">
        <v>0</v>
      </c>
      <c r="CH19" s="23" t="n">
        <v>0</v>
      </c>
      <c r="CI19" s="23" t="n">
        <v>50</v>
      </c>
      <c r="CJ19" s="17"/>
      <c r="CK19" s="17"/>
      <c r="CL19" s="17"/>
      <c r="CM19" s="17"/>
      <c r="CN19" s="17"/>
      <c r="CO19" s="17"/>
      <c r="CP19" s="17"/>
      <c r="CQ19" s="17"/>
      <c r="CR19" s="17"/>
      <c r="CS19" s="17"/>
      <c r="CT19" s="17"/>
      <c r="CU19" s="17"/>
    </row>
    <row r="20" ht="16.5" customHeight="1">
      <c r="A20" s="23" t="s">
        <v>474</v>
      </c>
      <c r="B20" s="23" t="n">
        <v>410</v>
      </c>
      <c r="C20" s="23" t="n">
        <v>399</v>
      </c>
      <c r="D20" s="23" t="n">
        <v>383</v>
      </c>
      <c r="E20" s="23" t="n">
        <v>377</v>
      </c>
      <c r="F20" s="23" t="n">
        <v>371</v>
      </c>
      <c r="G20" s="23" t="n">
        <v>374</v>
      </c>
      <c r="H20" s="23" t="n">
        <v>426</v>
      </c>
      <c r="I20" s="23" t="n">
        <v>391</v>
      </c>
      <c r="J20" s="23" t="n">
        <v>383</v>
      </c>
      <c r="K20" s="17"/>
      <c r="L20" s="23" t="s">
        <v>474</v>
      </c>
      <c r="M20" s="23" t="n">
        <v>11451</v>
      </c>
      <c r="N20" s="23" t="n">
        <v>9512</v>
      </c>
      <c r="O20" s="23" t="n">
        <v>17998</v>
      </c>
      <c r="P20" s="23" t="n">
        <v>7966</v>
      </c>
      <c r="Q20" s="23" t="n">
        <v>9439</v>
      </c>
      <c r="R20" s="23" t="n">
        <v>10182</v>
      </c>
      <c r="S20" s="23" t="n">
        <v>18627</v>
      </c>
      <c r="T20" s="23" t="n">
        <v>8741</v>
      </c>
      <c r="U20" s="23" t="n">
        <v>8101</v>
      </c>
      <c r="V20" s="17"/>
      <c r="W20" s="23" t="s">
        <v>474</v>
      </c>
      <c r="X20" s="23" t="n">
        <v>28</v>
      </c>
      <c r="Y20" s="23" t="n">
        <v>24</v>
      </c>
      <c r="Z20" s="23" t="n">
        <v>47</v>
      </c>
      <c r="AA20" s="23" t="n">
        <v>21</v>
      </c>
      <c r="AB20" s="23" t="n">
        <v>25</v>
      </c>
      <c r="AC20" s="23" t="n">
        <v>27</v>
      </c>
      <c r="AD20" s="23" t="n">
        <v>44</v>
      </c>
      <c r="AE20" s="23" t="n">
        <v>22</v>
      </c>
      <c r="AF20" s="23" t="n">
        <v>21</v>
      </c>
      <c r="AG20" s="17"/>
      <c r="AH20" s="23" t="s">
        <v>474</v>
      </c>
      <c r="AI20" s="23" t="n">
        <v>43</v>
      </c>
      <c r="AJ20" s="23" t="n">
        <v>36</v>
      </c>
      <c r="AK20" s="23" t="n">
        <v>43</v>
      </c>
      <c r="AL20" s="23" t="n">
        <v>38</v>
      </c>
      <c r="AM20" s="23" t="n">
        <v>43</v>
      </c>
      <c r="AN20" s="23" t="n">
        <v>46</v>
      </c>
      <c r="AO20" s="23" t="n">
        <v>47</v>
      </c>
      <c r="AP20" s="23" t="n">
        <v>40</v>
      </c>
      <c r="AQ20" s="23" t="n">
        <v>42</v>
      </c>
      <c r="AR20" s="17"/>
      <c r="AS20" s="23" t="s">
        <v>474</v>
      </c>
      <c r="AT20" s="23" t="n">
        <v>218</v>
      </c>
      <c r="AU20" s="23" t="n">
        <v>190</v>
      </c>
      <c r="AV20" s="23" t="n">
        <v>228</v>
      </c>
      <c r="AW20" s="23" t="n">
        <v>211</v>
      </c>
      <c r="AX20" s="23" t="n">
        <v>242</v>
      </c>
      <c r="AY20" s="23" t="n">
        <v>232</v>
      </c>
      <c r="AZ20" s="23" t="n">
        <v>239</v>
      </c>
      <c r="BA20" s="23" t="n">
        <v>215</v>
      </c>
      <c r="BB20" s="23" t="n">
        <v>233</v>
      </c>
      <c r="BC20" s="17"/>
      <c r="BD20" s="23" t="s">
        <v>474</v>
      </c>
      <c r="BE20" s="23" t="n">
        <v>-1894</v>
      </c>
      <c r="BF20" s="23" t="n">
        <v>-2036</v>
      </c>
      <c r="BG20" s="23" t="n">
        <v>-2704</v>
      </c>
      <c r="BH20" s="23" t="n">
        <v>-1893</v>
      </c>
      <c r="BI20" s="23" t="n">
        <v>-2041</v>
      </c>
      <c r="BJ20" s="23" t="n">
        <v>-1554</v>
      </c>
      <c r="BK20" s="23" t="n">
        <v>-2721</v>
      </c>
      <c r="BL20" s="23" t="n">
        <v>-2023</v>
      </c>
      <c r="BM20" s="23" t="n">
        <v>-1406</v>
      </c>
      <c r="BN20" s="17"/>
      <c r="BO20" s="23" t="s">
        <v>474</v>
      </c>
      <c r="BP20" s="23" t="n">
        <v>20</v>
      </c>
      <c r="BQ20" s="23" t="n">
        <v>0</v>
      </c>
      <c r="BR20" s="23" t="n">
        <v>0</v>
      </c>
      <c r="BS20" s="23" t="n">
        <v>20</v>
      </c>
      <c r="BT20" s="23" t="n">
        <v>80</v>
      </c>
      <c r="BU20" s="23" t="n">
        <v>40</v>
      </c>
      <c r="BV20" s="23" t="n">
        <v>0</v>
      </c>
      <c r="BW20" s="23" t="n">
        <v>20</v>
      </c>
      <c r="BX20" s="23" t="n">
        <v>40</v>
      </c>
      <c r="BY20" s="17"/>
      <c r="BZ20" s="23" t="s">
        <v>474</v>
      </c>
      <c r="CA20" s="23" t="n">
        <v>390</v>
      </c>
      <c r="CB20" s="23" t="n">
        <v>270</v>
      </c>
      <c r="CC20" s="23" t="n">
        <v>720</v>
      </c>
      <c r="CD20" s="23" t="n">
        <v>410</v>
      </c>
      <c r="CE20" s="23" t="n">
        <v>380</v>
      </c>
      <c r="CF20" s="23" t="n">
        <v>190</v>
      </c>
      <c r="CG20" s="23" t="n">
        <v>620</v>
      </c>
      <c r="CH20" s="23" t="n">
        <v>730</v>
      </c>
      <c r="CI20" s="23" t="n">
        <v>200</v>
      </c>
      <c r="CJ20" s="17"/>
      <c r="CK20" s="17"/>
      <c r="CL20" s="17"/>
      <c r="CM20" s="17"/>
      <c r="CN20" s="17"/>
      <c r="CO20" s="17"/>
      <c r="CP20" s="17"/>
      <c r="CQ20" s="17"/>
      <c r="CR20" s="17"/>
      <c r="CS20" s="17"/>
      <c r="CT20" s="17"/>
      <c r="CU20" s="17"/>
    </row>
    <row r="21" ht="16.5" customHeight="1">
      <c r="A21" s="23" t="s">
        <v>475</v>
      </c>
      <c r="B21" s="23" t="n">
        <v>1447</v>
      </c>
      <c r="C21" s="23" t="n">
        <v>1388</v>
      </c>
      <c r="D21" s="23" t="n">
        <v>1383</v>
      </c>
      <c r="E21" s="23" t="n">
        <v>1353</v>
      </c>
      <c r="F21" s="23" t="n">
        <v>1272</v>
      </c>
      <c r="G21" s="23" t="n">
        <v>1306</v>
      </c>
      <c r="H21" s="23" t="n">
        <v>1356</v>
      </c>
      <c r="I21" s="23" t="n">
        <v>1381</v>
      </c>
      <c r="J21" s="23" t="n">
        <v>1339</v>
      </c>
      <c r="K21" s="17"/>
      <c r="L21" s="23" t="s">
        <v>475</v>
      </c>
      <c r="M21" s="23" t="n">
        <v>66099</v>
      </c>
      <c r="N21" s="23" t="n">
        <v>44614</v>
      </c>
      <c r="O21" s="23" t="n">
        <v>39930</v>
      </c>
      <c r="P21" s="23" t="n">
        <v>44514</v>
      </c>
      <c r="Q21" s="23" t="n">
        <v>50708</v>
      </c>
      <c r="R21" s="23" t="n">
        <v>53492</v>
      </c>
      <c r="S21" s="23" t="n">
        <v>44677</v>
      </c>
      <c r="T21" s="23" t="n">
        <v>44753</v>
      </c>
      <c r="U21" s="23" t="n">
        <v>44373</v>
      </c>
      <c r="V21" s="17"/>
      <c r="W21" s="23" t="s">
        <v>475</v>
      </c>
      <c r="X21" s="23" t="n">
        <v>46</v>
      </c>
      <c r="Y21" s="23" t="n">
        <v>32</v>
      </c>
      <c r="Z21" s="23" t="n">
        <v>29</v>
      </c>
      <c r="AA21" s="23" t="n">
        <v>33</v>
      </c>
      <c r="AB21" s="23" t="n">
        <v>40</v>
      </c>
      <c r="AC21" s="23" t="n">
        <v>41</v>
      </c>
      <c r="AD21" s="23" t="n">
        <v>33</v>
      </c>
      <c r="AE21" s="23" t="n">
        <v>32</v>
      </c>
      <c r="AF21" s="23" t="n">
        <v>33</v>
      </c>
      <c r="AG21" s="17"/>
      <c r="AH21" s="23" t="s">
        <v>475</v>
      </c>
      <c r="AI21" s="23" t="n">
        <v>59</v>
      </c>
      <c r="AJ21" s="23" t="n">
        <v>57</v>
      </c>
      <c r="AK21" s="23" t="n">
        <v>56</v>
      </c>
      <c r="AL21" s="23" t="n">
        <v>62</v>
      </c>
      <c r="AM21" s="23" t="n">
        <v>77</v>
      </c>
      <c r="AN21" s="23" t="n">
        <v>71</v>
      </c>
      <c r="AO21" s="23" t="n">
        <v>70</v>
      </c>
      <c r="AP21" s="23" t="n">
        <v>60</v>
      </c>
      <c r="AQ21" s="23" t="n">
        <v>70</v>
      </c>
      <c r="AR21" s="17"/>
      <c r="AS21" s="23" t="s">
        <v>475</v>
      </c>
      <c r="AT21" s="23" t="n">
        <v>201</v>
      </c>
      <c r="AU21" s="23" t="n">
        <v>197</v>
      </c>
      <c r="AV21" s="23" t="n">
        <v>198</v>
      </c>
      <c r="AW21" s="23" t="n">
        <v>220</v>
      </c>
      <c r="AX21" s="23" t="n">
        <v>266</v>
      </c>
      <c r="AY21" s="23" t="n">
        <v>235</v>
      </c>
      <c r="AZ21" s="23" t="n">
        <v>236</v>
      </c>
      <c r="BA21" s="23" t="n">
        <v>210</v>
      </c>
      <c r="BB21" s="23" t="n">
        <v>225</v>
      </c>
      <c r="BC21" s="17"/>
      <c r="BD21" s="23" t="s">
        <v>475</v>
      </c>
      <c r="BE21" s="23" t="n">
        <v>-7067</v>
      </c>
      <c r="BF21" s="23" t="n">
        <v>-4785</v>
      </c>
      <c r="BG21" s="23" t="n">
        <v>-7440</v>
      </c>
      <c r="BH21" s="23" t="n">
        <v>-5415</v>
      </c>
      <c r="BI21" s="23" t="n">
        <v>-4102</v>
      </c>
      <c r="BJ21" s="23" t="n">
        <v>-6225</v>
      </c>
      <c r="BK21" s="23" t="n">
        <v>-4965</v>
      </c>
      <c r="BL21" s="23" t="n">
        <v>-6231</v>
      </c>
      <c r="BM21" s="23" t="n">
        <v>-5620</v>
      </c>
      <c r="BN21" s="17"/>
      <c r="BO21" s="23" t="s">
        <v>475</v>
      </c>
      <c r="BP21" s="23" t="n">
        <v>260</v>
      </c>
      <c r="BQ21" s="23" t="n">
        <v>260</v>
      </c>
      <c r="BR21" s="23" t="n">
        <v>140</v>
      </c>
      <c r="BS21" s="23" t="n">
        <v>330</v>
      </c>
      <c r="BT21" s="23" t="n">
        <v>330</v>
      </c>
      <c r="BU21" s="23" t="n">
        <v>340</v>
      </c>
      <c r="BV21" s="23" t="n">
        <v>580</v>
      </c>
      <c r="BW21" s="23" t="n">
        <v>330</v>
      </c>
      <c r="BX21" s="23" t="n">
        <v>220</v>
      </c>
      <c r="BY21" s="17"/>
      <c r="BZ21" s="23" t="s">
        <v>475</v>
      </c>
      <c r="CA21" s="23" t="n">
        <v>6710</v>
      </c>
      <c r="CB21" s="23" t="n">
        <v>2640</v>
      </c>
      <c r="CC21" s="23" t="n">
        <v>4050</v>
      </c>
      <c r="CD21" s="23" t="n">
        <v>2400</v>
      </c>
      <c r="CE21" s="23" t="n">
        <v>4320</v>
      </c>
      <c r="CF21" s="23" t="n">
        <v>2820</v>
      </c>
      <c r="CG21" s="23" t="n">
        <v>2240</v>
      </c>
      <c r="CH21" s="23" t="n">
        <v>2900</v>
      </c>
      <c r="CI21" s="23" t="n">
        <v>2670</v>
      </c>
      <c r="CJ21" s="17"/>
      <c r="CK21" s="17"/>
      <c r="CL21" s="17"/>
      <c r="CM21" s="17"/>
      <c r="CN21" s="17"/>
      <c r="CO21" s="17"/>
      <c r="CP21" s="17"/>
      <c r="CQ21" s="17"/>
      <c r="CR21" s="17"/>
      <c r="CS21" s="17"/>
      <c r="CT21" s="17"/>
      <c r="CU21" s="17"/>
    </row>
    <row r="22" ht="16.5" customHeight="1">
      <c r="A22" s="23" t="s">
        <v>476</v>
      </c>
      <c r="B22" s="23" t="n">
        <v>937</v>
      </c>
      <c r="C22" s="23" t="n">
        <v>908</v>
      </c>
      <c r="D22" s="23" t="n">
        <v>851</v>
      </c>
      <c r="E22" s="23" t="n">
        <v>821</v>
      </c>
      <c r="F22" s="23" t="n">
        <v>828</v>
      </c>
      <c r="G22" s="23" t="n">
        <v>824</v>
      </c>
      <c r="H22" s="23" t="n">
        <v>783</v>
      </c>
      <c r="I22" s="23" t="n">
        <v>872</v>
      </c>
      <c r="J22" s="23" t="n">
        <v>784</v>
      </c>
      <c r="K22" s="17"/>
      <c r="L22" s="23" t="s">
        <v>476</v>
      </c>
      <c r="M22" s="23" t="n">
        <v>34422</v>
      </c>
      <c r="N22" s="23" t="n">
        <v>35010</v>
      </c>
      <c r="O22" s="23" t="n">
        <v>38340</v>
      </c>
      <c r="P22" s="23" t="n">
        <v>57062</v>
      </c>
      <c r="Q22" s="23" t="n">
        <v>51893</v>
      </c>
      <c r="R22" s="23" t="n">
        <v>24626</v>
      </c>
      <c r="S22" s="23" t="n">
        <v>25990</v>
      </c>
      <c r="T22" s="23" t="n">
        <v>28513</v>
      </c>
      <c r="U22" s="23" t="n">
        <v>30133</v>
      </c>
      <c r="V22" s="17"/>
      <c r="W22" s="23" t="s">
        <v>476</v>
      </c>
      <c r="X22" s="23" t="n">
        <v>37</v>
      </c>
      <c r="Y22" s="23" t="n">
        <v>39</v>
      </c>
      <c r="Z22" s="23" t="n">
        <v>45</v>
      </c>
      <c r="AA22" s="23" t="n">
        <v>70</v>
      </c>
      <c r="AB22" s="23" t="n">
        <v>63</v>
      </c>
      <c r="AC22" s="23" t="n">
        <v>30</v>
      </c>
      <c r="AD22" s="23" t="n">
        <v>33</v>
      </c>
      <c r="AE22" s="23" t="n">
        <v>33</v>
      </c>
      <c r="AF22" s="23" t="n">
        <v>38</v>
      </c>
      <c r="AG22" s="17"/>
      <c r="AH22" s="23" t="s">
        <v>476</v>
      </c>
      <c r="AI22" s="23" t="n">
        <v>49</v>
      </c>
      <c r="AJ22" s="23" t="n">
        <v>52</v>
      </c>
      <c r="AK22" s="23" t="n">
        <v>53</v>
      </c>
      <c r="AL22" s="23" t="n">
        <v>53</v>
      </c>
      <c r="AM22" s="23" t="n">
        <v>56</v>
      </c>
      <c r="AN22" s="23" t="n">
        <v>49</v>
      </c>
      <c r="AO22" s="23" t="n">
        <v>53</v>
      </c>
      <c r="AP22" s="23" t="n">
        <v>53</v>
      </c>
      <c r="AQ22" s="23" t="n">
        <v>53</v>
      </c>
      <c r="AR22" s="17"/>
      <c r="AS22" s="23" t="s">
        <v>476</v>
      </c>
      <c r="AT22" s="23" t="n">
        <v>156</v>
      </c>
      <c r="AU22" s="23" t="n">
        <v>171</v>
      </c>
      <c r="AV22" s="23" t="n">
        <v>175</v>
      </c>
      <c r="AW22" s="23" t="n">
        <v>166</v>
      </c>
      <c r="AX22" s="23" t="n">
        <v>189</v>
      </c>
      <c r="AY22" s="23" t="n">
        <v>160</v>
      </c>
      <c r="AZ22" s="23" t="n">
        <v>171</v>
      </c>
      <c r="BA22" s="23" t="n">
        <v>167</v>
      </c>
      <c r="BB22" s="23" t="n">
        <v>170</v>
      </c>
      <c r="BC22" s="17"/>
      <c r="BD22" s="23" t="s">
        <v>476</v>
      </c>
      <c r="BE22" s="23" t="n">
        <v>-5703</v>
      </c>
      <c r="BF22" s="23" t="n">
        <v>-4239</v>
      </c>
      <c r="BG22" s="23" t="n">
        <v>-3723</v>
      </c>
      <c r="BH22" s="23" t="n">
        <v>-8216</v>
      </c>
      <c r="BI22" s="23" t="n">
        <v>-7681</v>
      </c>
      <c r="BJ22" s="23" t="n">
        <v>-3281</v>
      </c>
      <c r="BK22" s="23" t="n">
        <v>-5868</v>
      </c>
      <c r="BL22" s="23" t="n">
        <v>-5735</v>
      </c>
      <c r="BM22" s="23" t="n">
        <v>-2911</v>
      </c>
      <c r="BN22" s="17"/>
      <c r="BO22" s="23" t="s">
        <v>476</v>
      </c>
      <c r="BP22" s="23" t="n">
        <v>220</v>
      </c>
      <c r="BQ22" s="23" t="n">
        <v>120</v>
      </c>
      <c r="BR22" s="23" t="n">
        <v>20</v>
      </c>
      <c r="BS22" s="23" t="n">
        <v>120</v>
      </c>
      <c r="BT22" s="23" t="n">
        <v>90</v>
      </c>
      <c r="BU22" s="23" t="n">
        <v>90</v>
      </c>
      <c r="BV22" s="23" t="n">
        <v>60</v>
      </c>
      <c r="BW22" s="23" t="n">
        <v>210</v>
      </c>
      <c r="BX22" s="23" t="n">
        <v>100</v>
      </c>
      <c r="BY22" s="17"/>
      <c r="BZ22" s="23" t="s">
        <v>476</v>
      </c>
      <c r="CA22" s="23" t="n">
        <v>4900</v>
      </c>
      <c r="CB22" s="23" t="n">
        <v>2120</v>
      </c>
      <c r="CC22" s="23" t="n">
        <v>4440</v>
      </c>
      <c r="CD22" s="23" t="n">
        <v>2670</v>
      </c>
      <c r="CE22" s="23" t="n">
        <v>3670</v>
      </c>
      <c r="CF22" s="23" t="n">
        <v>2020</v>
      </c>
      <c r="CG22" s="23" t="n">
        <v>1430</v>
      </c>
      <c r="CH22" s="23" t="n">
        <v>1650</v>
      </c>
      <c r="CI22" s="23" t="n">
        <v>2960</v>
      </c>
      <c r="CJ22" s="17"/>
      <c r="CK22" s="17"/>
      <c r="CL22" s="17"/>
      <c r="CM22" s="17"/>
      <c r="CN22" s="17"/>
      <c r="CO22" s="17"/>
      <c r="CP22" s="17"/>
      <c r="CQ22" s="17"/>
      <c r="CR22" s="17"/>
      <c r="CS22" s="17"/>
      <c r="CT22" s="17"/>
      <c r="CU22" s="17"/>
    </row>
    <row r="23" ht="16.5" customHeight="1">
      <c r="A23" s="23" t="s">
        <v>477</v>
      </c>
      <c r="B23" s="23" t="n">
        <v>222</v>
      </c>
      <c r="C23" s="23" t="n">
        <v>205</v>
      </c>
      <c r="D23" s="23" t="n">
        <v>178</v>
      </c>
      <c r="E23" s="23" t="n">
        <v>225</v>
      </c>
      <c r="F23" s="23" t="n">
        <v>181</v>
      </c>
      <c r="G23" s="23" t="n">
        <v>189</v>
      </c>
      <c r="H23" s="23" t="n">
        <v>210</v>
      </c>
      <c r="I23" s="23" t="n">
        <v>227</v>
      </c>
      <c r="J23" s="23" t="n">
        <v>209</v>
      </c>
      <c r="K23" s="17"/>
      <c r="L23" s="23" t="s">
        <v>477</v>
      </c>
      <c r="M23" s="23" t="n">
        <v>6417</v>
      </c>
      <c r="N23" s="23" t="n">
        <v>3358</v>
      </c>
      <c r="O23" s="23" t="n">
        <v>4517</v>
      </c>
      <c r="P23" s="23" t="n">
        <v>5866</v>
      </c>
      <c r="Q23" s="23" t="n">
        <v>3541</v>
      </c>
      <c r="R23" s="23" t="n">
        <v>4760</v>
      </c>
      <c r="S23" s="23" t="n">
        <v>4517</v>
      </c>
      <c r="T23" s="23" t="n">
        <v>5420</v>
      </c>
      <c r="U23" s="23" t="n">
        <v>4067</v>
      </c>
      <c r="V23" s="17"/>
      <c r="W23" s="23" t="s">
        <v>477</v>
      </c>
      <c r="X23" s="23" t="n">
        <v>29</v>
      </c>
      <c r="Y23" s="23" t="n">
        <v>16</v>
      </c>
      <c r="Z23" s="23" t="n">
        <v>25</v>
      </c>
      <c r="AA23" s="23" t="n">
        <v>26</v>
      </c>
      <c r="AB23" s="23" t="n">
        <v>20</v>
      </c>
      <c r="AC23" s="23" t="n">
        <v>25</v>
      </c>
      <c r="AD23" s="23" t="n">
        <v>22</v>
      </c>
      <c r="AE23" s="23" t="n">
        <v>24</v>
      </c>
      <c r="AF23" s="23" t="n">
        <v>19</v>
      </c>
      <c r="AG23" s="17"/>
      <c r="AH23" s="23" t="s">
        <v>477</v>
      </c>
      <c r="AI23" s="23" t="n">
        <v>23</v>
      </c>
      <c r="AJ23" s="23" t="n">
        <v>15</v>
      </c>
      <c r="AK23" s="23" t="n">
        <v>23</v>
      </c>
      <c r="AL23" s="23" t="n">
        <v>22</v>
      </c>
      <c r="AM23" s="23" t="n">
        <v>18</v>
      </c>
      <c r="AN23" s="23" t="n">
        <v>22</v>
      </c>
      <c r="AO23" s="23" t="n">
        <v>17</v>
      </c>
      <c r="AP23" s="23" t="n">
        <v>19</v>
      </c>
      <c r="AQ23" s="23" t="n">
        <v>17</v>
      </c>
      <c r="AR23" s="17"/>
      <c r="AS23" s="23" t="s">
        <v>477</v>
      </c>
      <c r="AT23" s="23" t="n">
        <v>107</v>
      </c>
      <c r="AU23" s="23" t="n">
        <v>81</v>
      </c>
      <c r="AV23" s="23" t="n">
        <v>99</v>
      </c>
      <c r="AW23" s="23" t="n">
        <v>109</v>
      </c>
      <c r="AX23" s="23" t="n">
        <v>104</v>
      </c>
      <c r="AY23" s="23" t="n">
        <v>93</v>
      </c>
      <c r="AZ23" s="23" t="n">
        <v>82</v>
      </c>
      <c r="BA23" s="23" t="n">
        <v>107</v>
      </c>
      <c r="BB23" s="23" t="n">
        <v>97</v>
      </c>
      <c r="BC23" s="17"/>
      <c r="BD23" s="23" t="s">
        <v>477</v>
      </c>
      <c r="BE23" s="23" t="n">
        <v>-555</v>
      </c>
      <c r="BF23" s="23" t="n">
        <v>-505</v>
      </c>
      <c r="BG23" s="23" t="n">
        <v>-695</v>
      </c>
      <c r="BH23" s="23" t="n">
        <v>-773</v>
      </c>
      <c r="BI23" s="23" t="n">
        <v>-518</v>
      </c>
      <c r="BJ23" s="23" t="n">
        <v>-639</v>
      </c>
      <c r="BK23" s="23" t="n">
        <v>-537</v>
      </c>
      <c r="BL23" s="23" t="n">
        <v>-752</v>
      </c>
      <c r="BM23" s="23" t="n">
        <v>-657</v>
      </c>
      <c r="BN23" s="17"/>
      <c r="BO23" s="23" t="s">
        <v>477</v>
      </c>
      <c r="BP23" s="23" t="n">
        <v>20</v>
      </c>
      <c r="BQ23" s="23" t="n">
        <v>0</v>
      </c>
      <c r="BR23" s="23" t="n">
        <v>40</v>
      </c>
      <c r="BS23" s="23" t="n">
        <v>40</v>
      </c>
      <c r="BT23" s="23" t="n">
        <v>20</v>
      </c>
      <c r="BU23" s="23" t="n">
        <v>20</v>
      </c>
      <c r="BV23" s="23" t="n">
        <v>100</v>
      </c>
      <c r="BW23" s="23" t="n">
        <v>20</v>
      </c>
      <c r="BX23" s="23" t="n">
        <v>0</v>
      </c>
      <c r="BY23" s="17"/>
      <c r="BZ23" s="23" t="s">
        <v>477</v>
      </c>
      <c r="CA23" s="23" t="n">
        <v>0</v>
      </c>
      <c r="CB23" s="23" t="n">
        <v>20</v>
      </c>
      <c r="CC23" s="23" t="n">
        <v>0</v>
      </c>
      <c r="CD23" s="23" t="n">
        <v>0</v>
      </c>
      <c r="CE23" s="23" t="n">
        <v>50</v>
      </c>
      <c r="CF23" s="23" t="n">
        <v>220</v>
      </c>
      <c r="CG23" s="23" t="n">
        <v>220</v>
      </c>
      <c r="CH23" s="23" t="n">
        <v>60</v>
      </c>
      <c r="CI23" s="23" t="n">
        <v>70</v>
      </c>
      <c r="CJ23" s="17"/>
      <c r="CK23" s="17"/>
      <c r="CL23" s="17"/>
      <c r="CM23" s="17"/>
      <c r="CN23" s="17"/>
      <c r="CO23" s="17"/>
      <c r="CP23" s="17"/>
      <c r="CQ23" s="17"/>
      <c r="CR23" s="17"/>
      <c r="CS23" s="17"/>
      <c r="CT23" s="17"/>
      <c r="CU23" s="17"/>
    </row>
    <row r="24" ht="16.5" customHeight="1">
      <c r="A24" s="23" t="s">
        <v>478</v>
      </c>
      <c r="B24" s="23" t="n">
        <v>290</v>
      </c>
      <c r="C24" s="23" t="n">
        <v>276</v>
      </c>
      <c r="D24" s="23" t="n">
        <v>258</v>
      </c>
      <c r="E24" s="23" t="n">
        <v>259</v>
      </c>
      <c r="F24" s="23" t="n">
        <v>265</v>
      </c>
      <c r="G24" s="23" t="n">
        <v>267</v>
      </c>
      <c r="H24" s="23" t="n">
        <v>276</v>
      </c>
      <c r="I24" s="23" t="n">
        <v>292</v>
      </c>
      <c r="J24" s="23" t="n">
        <v>277</v>
      </c>
      <c r="K24" s="17"/>
      <c r="L24" s="23" t="s">
        <v>478</v>
      </c>
      <c r="M24" s="23" t="n">
        <v>16770</v>
      </c>
      <c r="N24" s="23" t="n">
        <v>15356</v>
      </c>
      <c r="O24" s="23" t="n">
        <v>11961</v>
      </c>
      <c r="P24" s="23" t="n">
        <v>12168</v>
      </c>
      <c r="Q24" s="23" t="n">
        <v>10664</v>
      </c>
      <c r="R24" s="23" t="n">
        <v>12146</v>
      </c>
      <c r="S24" s="23" t="n">
        <v>14595</v>
      </c>
      <c r="T24" s="23" t="n">
        <v>13377</v>
      </c>
      <c r="U24" s="23" t="n">
        <v>11585</v>
      </c>
      <c r="V24" s="17"/>
      <c r="W24" s="23" t="s">
        <v>478</v>
      </c>
      <c r="X24" s="23" t="n">
        <v>58</v>
      </c>
      <c r="Y24" s="23" t="n">
        <v>56</v>
      </c>
      <c r="Z24" s="23" t="n">
        <v>46</v>
      </c>
      <c r="AA24" s="23" t="n">
        <v>47</v>
      </c>
      <c r="AB24" s="23" t="n">
        <v>40</v>
      </c>
      <c r="AC24" s="23" t="n">
        <v>45</v>
      </c>
      <c r="AD24" s="23" t="n">
        <v>53</v>
      </c>
      <c r="AE24" s="23" t="n">
        <v>46</v>
      </c>
      <c r="AF24" s="23" t="n">
        <v>42</v>
      </c>
      <c r="AG24" s="17"/>
      <c r="AH24" s="23" t="s">
        <v>478</v>
      </c>
      <c r="AI24" s="23" t="n">
        <v>60</v>
      </c>
      <c r="AJ24" s="23" t="n">
        <v>54</v>
      </c>
      <c r="AK24" s="23" t="n">
        <v>45</v>
      </c>
      <c r="AL24" s="23" t="n">
        <v>49</v>
      </c>
      <c r="AM24" s="23" t="n">
        <v>46</v>
      </c>
      <c r="AN24" s="23" t="n">
        <v>51</v>
      </c>
      <c r="AO24" s="23" t="n">
        <v>52</v>
      </c>
      <c r="AP24" s="23" t="n">
        <v>54</v>
      </c>
      <c r="AQ24" s="23" t="n">
        <v>47</v>
      </c>
      <c r="AR24" s="17"/>
      <c r="AS24" s="23" t="s">
        <v>478</v>
      </c>
      <c r="AT24" s="23" t="n">
        <v>410</v>
      </c>
      <c r="AU24" s="23" t="n">
        <v>348</v>
      </c>
      <c r="AV24" s="23" t="n">
        <v>287</v>
      </c>
      <c r="AW24" s="23" t="n">
        <v>297</v>
      </c>
      <c r="AX24" s="23" t="n">
        <v>301</v>
      </c>
      <c r="AY24" s="23" t="n">
        <v>310</v>
      </c>
      <c r="AZ24" s="23" t="n">
        <v>320</v>
      </c>
      <c r="BA24" s="23" t="n">
        <v>359</v>
      </c>
      <c r="BB24" s="23" t="n">
        <v>298</v>
      </c>
      <c r="BC24" s="17"/>
      <c r="BD24" s="23" t="s">
        <v>478</v>
      </c>
      <c r="BE24" s="23" t="n">
        <v>-948</v>
      </c>
      <c r="BF24" s="23" t="n">
        <v>-453</v>
      </c>
      <c r="BG24" s="23" t="n">
        <v>-918</v>
      </c>
      <c r="BH24" s="23" t="n">
        <v>-876</v>
      </c>
      <c r="BI24" s="23" t="n">
        <v>-696</v>
      </c>
      <c r="BJ24" s="23" t="n">
        <v>-846</v>
      </c>
      <c r="BK24" s="23" t="n">
        <v>-1080</v>
      </c>
      <c r="BL24" s="23" t="n">
        <v>-903</v>
      </c>
      <c r="BM24" s="23" t="n">
        <v>-667</v>
      </c>
      <c r="BN24" s="17"/>
      <c r="BO24" s="23" t="s">
        <v>478</v>
      </c>
      <c r="BP24" s="23" t="n">
        <v>100</v>
      </c>
      <c r="BQ24" s="23" t="n">
        <v>20</v>
      </c>
      <c r="BR24" s="23" t="n">
        <v>40</v>
      </c>
      <c r="BS24" s="23" t="n">
        <v>60</v>
      </c>
      <c r="BT24" s="23" t="n">
        <v>40</v>
      </c>
      <c r="BU24" s="23" t="n">
        <v>40</v>
      </c>
      <c r="BV24" s="23" t="n">
        <v>0</v>
      </c>
      <c r="BW24" s="23" t="n">
        <v>60</v>
      </c>
      <c r="BX24" s="23" t="n">
        <v>40</v>
      </c>
      <c r="BY24" s="17"/>
      <c r="BZ24" s="23" t="s">
        <v>478</v>
      </c>
      <c r="CA24" s="23" t="n">
        <v>460</v>
      </c>
      <c r="CB24" s="23" t="n">
        <v>20</v>
      </c>
      <c r="CC24" s="23" t="n">
        <v>40</v>
      </c>
      <c r="CD24" s="23" t="n">
        <v>130</v>
      </c>
      <c r="CE24" s="23" t="n">
        <v>170</v>
      </c>
      <c r="CF24" s="23" t="n">
        <v>270</v>
      </c>
      <c r="CG24" s="23" t="n">
        <v>540</v>
      </c>
      <c r="CH24" s="23" t="n">
        <v>490</v>
      </c>
      <c r="CI24" s="23" t="n">
        <v>360</v>
      </c>
      <c r="CJ24" s="17"/>
      <c r="CK24" s="17"/>
      <c r="CL24" s="17"/>
      <c r="CM24" s="17"/>
      <c r="CN24" s="17"/>
      <c r="CO24" s="17"/>
      <c r="CP24" s="17"/>
      <c r="CQ24" s="17"/>
      <c r="CR24" s="17"/>
      <c r="CS24" s="17"/>
      <c r="CT24" s="17"/>
      <c r="CU24" s="17"/>
    </row>
    <row r="25" ht="22.5" customHeight="1">
      <c r="A25" s="12" t="s">
        <v>479</v>
      </c>
      <c r="B25" s="11"/>
      <c r="C25" s="11"/>
      <c r="D25" s="11"/>
      <c r="E25" s="11"/>
      <c r="F25" s="11"/>
      <c r="G25" s="11"/>
      <c r="H25" s="11"/>
      <c r="I25" s="11"/>
      <c r="J25" s="11"/>
      <c r="K25" s="17"/>
      <c r="L25" s="12" t="s">
        <v>480</v>
      </c>
      <c r="M25" s="11"/>
      <c r="N25" s="11"/>
      <c r="O25" s="11"/>
      <c r="P25" s="11"/>
      <c r="Q25" s="11"/>
      <c r="R25" s="11"/>
      <c r="S25" s="11"/>
      <c r="T25" s="11"/>
      <c r="U25" s="11"/>
      <c r="V25" s="17"/>
      <c r="W25" s="12" t="s">
        <v>481</v>
      </c>
      <c r="X25" s="11"/>
      <c r="Y25" s="11"/>
      <c r="Z25" s="11"/>
      <c r="AA25" s="11"/>
      <c r="AB25" s="11"/>
      <c r="AC25" s="11"/>
      <c r="AD25" s="11"/>
      <c r="AE25" s="11"/>
      <c r="AF25" s="11"/>
      <c r="AG25" s="17"/>
      <c r="AH25" s="12" t="s">
        <v>482</v>
      </c>
      <c r="AI25" s="11"/>
      <c r="AJ25" s="11"/>
      <c r="AK25" s="11"/>
      <c r="AL25" s="11"/>
      <c r="AM25" s="11"/>
      <c r="AN25" s="11"/>
      <c r="AO25" s="11"/>
      <c r="AP25" s="11"/>
      <c r="AQ25" s="11"/>
      <c r="AR25" s="17"/>
      <c r="AS25" s="12" t="s">
        <v>483</v>
      </c>
      <c r="AT25" s="11"/>
      <c r="AU25" s="11"/>
      <c r="AV25" s="11"/>
      <c r="AW25" s="11"/>
      <c r="AX25" s="11"/>
      <c r="AY25" s="11"/>
      <c r="AZ25" s="11"/>
      <c r="BA25" s="11"/>
      <c r="BB25" s="11"/>
      <c r="BC25" s="17"/>
      <c r="BD25" s="12" t="s">
        <v>484</v>
      </c>
      <c r="BE25" s="11"/>
      <c r="BF25" s="11"/>
      <c r="BG25" s="11"/>
      <c r="BH25" s="11"/>
      <c r="BI25" s="11"/>
      <c r="BJ25" s="11"/>
      <c r="BK25" s="11"/>
      <c r="BL25" s="11"/>
      <c r="BM25" s="11"/>
      <c r="BN25" s="17"/>
      <c r="BO25" s="12" t="s">
        <v>485</v>
      </c>
      <c r="BP25" s="11"/>
      <c r="BQ25" s="11"/>
      <c r="BR25" s="11"/>
      <c r="BS25" s="11"/>
      <c r="BT25" s="11"/>
      <c r="BU25" s="11"/>
      <c r="BV25" s="11"/>
      <c r="BW25" s="11"/>
      <c r="BX25" s="11"/>
      <c r="BY25" s="17"/>
      <c r="BZ25" s="12" t="s">
        <v>486</v>
      </c>
      <c r="CA25" s="11"/>
      <c r="CB25" s="11"/>
      <c r="CC25" s="11"/>
      <c r="CD25" s="11"/>
      <c r="CE25" s="11"/>
      <c r="CF25" s="11"/>
      <c r="CG25" s="11"/>
      <c r="CH25" s="11"/>
      <c r="CI25" s="11"/>
      <c r="CJ25" s="17"/>
      <c r="CK25" s="12" t="s">
        <v>487</v>
      </c>
      <c r="CL25" s="11"/>
      <c r="CM25" s="11"/>
      <c r="CN25" s="11"/>
      <c r="CO25" s="11"/>
      <c r="CP25" s="11"/>
      <c r="CQ25" s="11"/>
      <c r="CR25" s="11"/>
      <c r="CS25" s="11"/>
      <c r="CT25" s="11"/>
      <c r="CU25" s="17"/>
    </row>
    <row r="26" ht="16.5" customHeight="1">
      <c r="A26" s="29" t="s">
        <v>36</v>
      </c>
      <c r="B26" s="39" t="n">
        <v>45468</v>
      </c>
      <c r="C26" s="39" t="n">
        <v>45469</v>
      </c>
      <c r="D26" s="39" t="n">
        <v>45470</v>
      </c>
      <c r="E26" s="39" t="n">
        <v>45471</v>
      </c>
      <c r="F26" s="39" t="n">
        <v>45472</v>
      </c>
      <c r="G26" s="39" t="n">
        <v>45473</v>
      </c>
      <c r="H26" s="39" t="n">
        <v>45474</v>
      </c>
      <c r="I26" s="39" t="n">
        <v>45475</v>
      </c>
      <c r="J26" s="39" t="n">
        <v>45476</v>
      </c>
      <c r="K26" s="17"/>
      <c r="L26" s="29" t="s">
        <v>36</v>
      </c>
      <c r="M26" s="39" t="n">
        <v>45468</v>
      </c>
      <c r="N26" s="39" t="n">
        <v>45469</v>
      </c>
      <c r="O26" s="39" t="n">
        <v>45470</v>
      </c>
      <c r="P26" s="39" t="n">
        <v>45471</v>
      </c>
      <c r="Q26" s="39" t="n">
        <v>45472</v>
      </c>
      <c r="R26" s="39" t="n">
        <v>45473</v>
      </c>
      <c r="S26" s="39" t="n">
        <v>45474</v>
      </c>
      <c r="T26" s="39" t="n">
        <v>45475</v>
      </c>
      <c r="U26" s="39" t="n">
        <v>45476</v>
      </c>
      <c r="V26" s="17"/>
      <c r="W26" s="29" t="s">
        <v>36</v>
      </c>
      <c r="X26" s="39" t="n">
        <v>45468</v>
      </c>
      <c r="Y26" s="39" t="n">
        <v>45469</v>
      </c>
      <c r="Z26" s="39" t="n">
        <v>45470</v>
      </c>
      <c r="AA26" s="39" t="n">
        <v>45471</v>
      </c>
      <c r="AB26" s="39" t="n">
        <v>45472</v>
      </c>
      <c r="AC26" s="39" t="n">
        <v>45473</v>
      </c>
      <c r="AD26" s="39" t="n">
        <v>45474</v>
      </c>
      <c r="AE26" s="39" t="n">
        <v>45475</v>
      </c>
      <c r="AF26" s="39" t="n">
        <v>45476</v>
      </c>
      <c r="AG26" s="17"/>
      <c r="AH26" s="29" t="s">
        <v>36</v>
      </c>
      <c r="AI26" s="39" t="n">
        <v>45468</v>
      </c>
      <c r="AJ26" s="39" t="n">
        <v>45469</v>
      </c>
      <c r="AK26" s="39" t="n">
        <v>45470</v>
      </c>
      <c r="AL26" s="39" t="n">
        <v>45471</v>
      </c>
      <c r="AM26" s="39" t="n">
        <v>45472</v>
      </c>
      <c r="AN26" s="39" t="n">
        <v>45473</v>
      </c>
      <c r="AO26" s="39" t="n">
        <v>45474</v>
      </c>
      <c r="AP26" s="39" t="n">
        <v>45475</v>
      </c>
      <c r="AQ26" s="39" t="n">
        <v>45476</v>
      </c>
      <c r="AR26" s="17"/>
      <c r="AS26" s="29" t="s">
        <v>36</v>
      </c>
      <c r="AT26" s="39" t="n">
        <v>45468</v>
      </c>
      <c r="AU26" s="39" t="n">
        <v>45469</v>
      </c>
      <c r="AV26" s="39" t="n">
        <v>45470</v>
      </c>
      <c r="AW26" s="39" t="n">
        <v>45471</v>
      </c>
      <c r="AX26" s="39" t="n">
        <v>45472</v>
      </c>
      <c r="AY26" s="39" t="n">
        <v>45473</v>
      </c>
      <c r="AZ26" s="39" t="n">
        <v>45474</v>
      </c>
      <c r="BA26" s="39" t="n">
        <v>45475</v>
      </c>
      <c r="BB26" s="39" t="n">
        <v>45476</v>
      </c>
      <c r="BC26" s="17"/>
      <c r="BD26" s="29" t="s">
        <v>36</v>
      </c>
      <c r="BE26" s="39" t="n">
        <v>45468</v>
      </c>
      <c r="BF26" s="39" t="n">
        <v>45469</v>
      </c>
      <c r="BG26" s="39" t="n">
        <v>45470</v>
      </c>
      <c r="BH26" s="39" t="n">
        <v>45471</v>
      </c>
      <c r="BI26" s="39" t="n">
        <v>45472</v>
      </c>
      <c r="BJ26" s="39" t="n">
        <v>45473</v>
      </c>
      <c r="BK26" s="39" t="n">
        <v>45474</v>
      </c>
      <c r="BL26" s="39" t="n">
        <v>45475</v>
      </c>
      <c r="BM26" s="39" t="n">
        <v>45476</v>
      </c>
      <c r="BN26" s="17"/>
      <c r="BO26" s="29" t="s">
        <v>36</v>
      </c>
      <c r="BP26" s="39" t="n">
        <v>45468</v>
      </c>
      <c r="BQ26" s="39" t="n">
        <v>45469</v>
      </c>
      <c r="BR26" s="39" t="n">
        <v>45470</v>
      </c>
      <c r="BS26" s="39" t="n">
        <v>45471</v>
      </c>
      <c r="BT26" s="39" t="n">
        <v>45472</v>
      </c>
      <c r="BU26" s="39" t="n">
        <v>45473</v>
      </c>
      <c r="BV26" s="39" t="n">
        <v>45474</v>
      </c>
      <c r="BW26" s="39" t="n">
        <v>45475</v>
      </c>
      <c r="BX26" s="39" t="n">
        <v>45476</v>
      </c>
      <c r="BY26" s="17"/>
      <c r="BZ26" s="29" t="s">
        <v>36</v>
      </c>
      <c r="CA26" s="39" t="n">
        <v>45468</v>
      </c>
      <c r="CB26" s="39" t="n">
        <v>45469</v>
      </c>
      <c r="CC26" s="39" t="n">
        <v>45470</v>
      </c>
      <c r="CD26" s="39" t="n">
        <v>45471</v>
      </c>
      <c r="CE26" s="39" t="n">
        <v>45472</v>
      </c>
      <c r="CF26" s="39" t="n">
        <v>45473</v>
      </c>
      <c r="CG26" s="39" t="n">
        <v>45474</v>
      </c>
      <c r="CH26" s="39" t="n">
        <v>45475</v>
      </c>
      <c r="CI26" s="39" t="n">
        <v>45476</v>
      </c>
      <c r="CJ26" s="17"/>
      <c r="CK26" s="29" t="s">
        <v>36</v>
      </c>
      <c r="CL26" s="39" t="n">
        <v>45468</v>
      </c>
      <c r="CM26" s="39" t="n">
        <v>45469</v>
      </c>
      <c r="CN26" s="39" t="n">
        <v>45470</v>
      </c>
      <c r="CO26" s="39" t="n">
        <v>45471</v>
      </c>
      <c r="CP26" s="39" t="n">
        <v>45472</v>
      </c>
      <c r="CQ26" s="39" t="n">
        <v>45473</v>
      </c>
      <c r="CR26" s="39" t="n">
        <v>45474</v>
      </c>
      <c r="CS26" s="39" t="n">
        <v>45475</v>
      </c>
      <c r="CT26" s="39" t="n">
        <v>45476</v>
      </c>
      <c r="CU26" s="17"/>
    </row>
    <row r="27" ht="16.5" customHeight="1">
      <c r="A27" s="23" t="s">
        <v>446</v>
      </c>
      <c r="B27" s="24" t="n">
        <v>1</v>
      </c>
      <c r="C27" s="24" t="n">
        <v>1</v>
      </c>
      <c r="D27" s="24" t="n">
        <v>1</v>
      </c>
      <c r="E27" s="24" t="n">
        <v>1</v>
      </c>
      <c r="F27" s="24" t="n">
        <v>1</v>
      </c>
      <c r="G27" s="24" t="n">
        <v>1</v>
      </c>
      <c r="H27" s="24" t="n">
        <v>1</v>
      </c>
      <c r="I27" s="24" t="n">
        <v>1</v>
      </c>
      <c r="J27" s="24" t="n">
        <v>1</v>
      </c>
      <c r="K27" s="17"/>
      <c r="L27" s="23" t="s">
        <v>446</v>
      </c>
      <c r="M27" s="24" t="n">
        <v>1</v>
      </c>
      <c r="N27" s="24" t="n">
        <v>1</v>
      </c>
      <c r="O27" s="24" t="n">
        <v>1</v>
      </c>
      <c r="P27" s="24" t="n">
        <v>1</v>
      </c>
      <c r="Q27" s="24" t="n">
        <v>1</v>
      </c>
      <c r="R27" s="24" t="n">
        <v>1</v>
      </c>
      <c r="S27" s="24" t="n">
        <v>1</v>
      </c>
      <c r="T27" s="24" t="n">
        <v>1</v>
      </c>
      <c r="U27" s="24" t="n">
        <v>1</v>
      </c>
      <c r="V27" s="17"/>
      <c r="W27" s="23" t="s">
        <v>446</v>
      </c>
      <c r="X27" s="24" t="n">
        <v>1</v>
      </c>
      <c r="Y27" s="24" t="n">
        <v>1</v>
      </c>
      <c r="Z27" s="24" t="n">
        <v>1</v>
      </c>
      <c r="AA27" s="24" t="n">
        <v>1</v>
      </c>
      <c r="AB27" s="24" t="n">
        <v>1</v>
      </c>
      <c r="AC27" s="24" t="n">
        <v>1</v>
      </c>
      <c r="AD27" s="24" t="n">
        <v>1</v>
      </c>
      <c r="AE27" s="24" t="n">
        <v>1</v>
      </c>
      <c r="AF27" s="24" t="n">
        <v>1</v>
      </c>
      <c r="AG27" s="17"/>
      <c r="AH27" s="23" t="s">
        <v>446</v>
      </c>
      <c r="AI27" s="24" t="n">
        <v>1</v>
      </c>
      <c r="AJ27" s="24" t="n">
        <v>1</v>
      </c>
      <c r="AK27" s="24" t="n">
        <v>1</v>
      </c>
      <c r="AL27" s="24" t="n">
        <v>1</v>
      </c>
      <c r="AM27" s="24" t="n">
        <v>1</v>
      </c>
      <c r="AN27" s="24" t="n">
        <v>1</v>
      </c>
      <c r="AO27" s="24" t="n">
        <v>1</v>
      </c>
      <c r="AP27" s="24" t="n">
        <v>1</v>
      </c>
      <c r="AQ27" s="24" t="n">
        <v>1</v>
      </c>
      <c r="AR27" s="17"/>
      <c r="AS27" s="23" t="s">
        <v>446</v>
      </c>
      <c r="AT27" s="24" t="n">
        <v>1</v>
      </c>
      <c r="AU27" s="24" t="n">
        <v>1</v>
      </c>
      <c r="AV27" s="24" t="n">
        <v>1</v>
      </c>
      <c r="AW27" s="24" t="n">
        <v>1</v>
      </c>
      <c r="AX27" s="24" t="n">
        <v>1</v>
      </c>
      <c r="AY27" s="24" t="n">
        <v>1</v>
      </c>
      <c r="AZ27" s="24" t="n">
        <v>1</v>
      </c>
      <c r="BA27" s="24" t="n">
        <v>1</v>
      </c>
      <c r="BB27" s="24" t="n">
        <v>1</v>
      </c>
      <c r="BC27" s="17"/>
      <c r="BD27" s="23" t="s">
        <v>446</v>
      </c>
      <c r="BE27" s="24" t="n">
        <v>1</v>
      </c>
      <c r="BF27" s="24" t="n">
        <v>1</v>
      </c>
      <c r="BG27" s="24" t="n">
        <v>1</v>
      </c>
      <c r="BH27" s="24" t="n">
        <v>1</v>
      </c>
      <c r="BI27" s="24" t="n">
        <v>1</v>
      </c>
      <c r="BJ27" s="24" t="n">
        <v>1</v>
      </c>
      <c r="BK27" s="24" t="n">
        <v>1</v>
      </c>
      <c r="BL27" s="24" t="n">
        <v>1</v>
      </c>
      <c r="BM27" s="24" t="n">
        <v>1</v>
      </c>
      <c r="BN27" s="17"/>
      <c r="BO27" s="23" t="s">
        <v>446</v>
      </c>
      <c r="BP27" s="24" t="n">
        <v>1</v>
      </c>
      <c r="BQ27" s="24" t="n">
        <v>1</v>
      </c>
      <c r="BR27" s="24" t="n">
        <v>1</v>
      </c>
      <c r="BS27" s="24" t="n">
        <v>1</v>
      </c>
      <c r="BT27" s="24" t="n">
        <v>1</v>
      </c>
      <c r="BU27" s="24" t="n">
        <v>1</v>
      </c>
      <c r="BV27" s="24" t="n">
        <v>1</v>
      </c>
      <c r="BW27" s="24" t="n">
        <v>1</v>
      </c>
      <c r="BX27" s="24" t="n">
        <v>1</v>
      </c>
      <c r="BY27" s="17"/>
      <c r="BZ27" s="23" t="s">
        <v>446</v>
      </c>
      <c r="CA27" s="24" t="n">
        <v>1</v>
      </c>
      <c r="CB27" s="24" t="n">
        <v>1</v>
      </c>
      <c r="CC27" s="24" t="n">
        <v>1</v>
      </c>
      <c r="CD27" s="24" t="n">
        <v>1</v>
      </c>
      <c r="CE27" s="24" t="n">
        <v>1</v>
      </c>
      <c r="CF27" s="24" t="n">
        <v>1</v>
      </c>
      <c r="CG27" s="24" t="n">
        <v>1</v>
      </c>
      <c r="CH27" s="24" t="n">
        <v>1</v>
      </c>
      <c r="CI27" s="24" t="n">
        <v>1</v>
      </c>
      <c r="CJ27" s="17"/>
      <c r="CK27" s="23" t="s">
        <v>446</v>
      </c>
      <c r="CL27" s="24" t="n">
        <v>0.9038</v>
      </c>
      <c r="CM27" s="24" t="n">
        <v>0.9068</v>
      </c>
      <c r="CN27" s="24" t="n">
        <v>0.8985</v>
      </c>
      <c r="CO27" s="24" t="n">
        <v>0.9025</v>
      </c>
      <c r="CP27" s="24" t="n">
        <v>0.9061</v>
      </c>
      <c r="CQ27" s="24" t="n">
        <v>0.9023</v>
      </c>
      <c r="CR27" s="24" t="n">
        <v>0.8951</v>
      </c>
      <c r="CS27" s="24" t="n">
        <v>0.9074</v>
      </c>
      <c r="CT27" s="24" t="n">
        <v>0.8996</v>
      </c>
      <c r="CU27" s="17"/>
    </row>
    <row r="28" ht="16.5" customHeight="1">
      <c r="A28" s="23" t="s">
        <v>453</v>
      </c>
      <c r="B28" s="24" t="n">
        <v>0.413</v>
      </c>
      <c r="C28" s="24" t="n">
        <v>0.4014</v>
      </c>
      <c r="D28" s="24" t="n">
        <v>0.3153</v>
      </c>
      <c r="E28" s="24" t="n">
        <v>0.3266</v>
      </c>
      <c r="F28" s="24" t="n">
        <v>0.3231</v>
      </c>
      <c r="G28" s="24" t="n">
        <v>0.3981</v>
      </c>
      <c r="H28" s="24" t="n">
        <v>0.4131</v>
      </c>
      <c r="I28" s="24" t="n">
        <v>0.4094</v>
      </c>
      <c r="J28" s="24" t="n">
        <v>0.3184</v>
      </c>
      <c r="K28" s="17"/>
      <c r="L28" s="23" t="s">
        <v>453</v>
      </c>
      <c r="M28" s="24" t="n">
        <v>0.4084</v>
      </c>
      <c r="N28" s="24" t="n">
        <v>0.4065</v>
      </c>
      <c r="O28" s="24" t="n">
        <v>0.3871</v>
      </c>
      <c r="P28" s="24" t="n">
        <v>0.3576</v>
      </c>
      <c r="Q28" s="24" t="n">
        <v>0.364</v>
      </c>
      <c r="R28" s="24" t="n">
        <v>0.3907</v>
      </c>
      <c r="S28" s="24" t="n">
        <v>0.3874</v>
      </c>
      <c r="T28" s="24" t="n">
        <v>0.3823</v>
      </c>
      <c r="U28" s="24" t="n">
        <v>0.3132</v>
      </c>
      <c r="V28" s="17"/>
      <c r="W28" s="23" t="s">
        <v>453</v>
      </c>
      <c r="X28" s="24" t="n">
        <v>0.9887</v>
      </c>
      <c r="Y28" s="24" t="n">
        <v>1.0128</v>
      </c>
      <c r="Z28" s="24" t="n">
        <v>1.2278</v>
      </c>
      <c r="AA28" s="24" t="n">
        <v>1.0948</v>
      </c>
      <c r="AB28" s="24" t="n">
        <v>1.1264</v>
      </c>
      <c r="AC28" s="24" t="n">
        <v>0.9814</v>
      </c>
      <c r="AD28" s="24" t="n">
        <v>0.9377</v>
      </c>
      <c r="AE28" s="24" t="n">
        <v>0.9336</v>
      </c>
      <c r="AF28" s="24" t="n">
        <v>0.9834</v>
      </c>
      <c r="AG28" s="17"/>
      <c r="AH28" s="23" t="s">
        <v>453</v>
      </c>
      <c r="AI28" s="24" t="n">
        <v>0.5514</v>
      </c>
      <c r="AJ28" s="24" t="n">
        <v>0.5409</v>
      </c>
      <c r="AK28" s="24" t="n">
        <v>0.5802</v>
      </c>
      <c r="AL28" s="24" t="n">
        <v>0.5652</v>
      </c>
      <c r="AM28" s="24" t="n">
        <v>0.5969</v>
      </c>
      <c r="AN28" s="24" t="n">
        <v>0.5508</v>
      </c>
      <c r="AO28" s="24" t="n">
        <v>0.4816</v>
      </c>
      <c r="AP28" s="24" t="n">
        <v>0.4766</v>
      </c>
      <c r="AQ28" s="24" t="n">
        <v>0.4884</v>
      </c>
      <c r="AR28" s="17"/>
      <c r="AS28" s="23" t="s">
        <v>453</v>
      </c>
      <c r="AT28" s="24" t="n">
        <v>0.5873</v>
      </c>
      <c r="AU28" s="24" t="n">
        <v>0.5766</v>
      </c>
      <c r="AV28" s="24" t="n">
        <v>0.6155</v>
      </c>
      <c r="AW28" s="24" t="n">
        <v>0.5982</v>
      </c>
      <c r="AX28" s="24" t="n">
        <v>0.6246</v>
      </c>
      <c r="AY28" s="24" t="n">
        <v>0.6056</v>
      </c>
      <c r="AZ28" s="24" t="n">
        <v>0.5201</v>
      </c>
      <c r="BA28" s="24" t="n">
        <v>0.5099</v>
      </c>
      <c r="BB28" s="24" t="n">
        <v>0.5126</v>
      </c>
      <c r="BC28" s="17"/>
      <c r="BD28" s="23" t="s">
        <v>453</v>
      </c>
      <c r="BE28" s="24" t="n">
        <v>0.2595</v>
      </c>
      <c r="BF28" s="24" t="n">
        <v>0.2818</v>
      </c>
      <c r="BG28" s="24" t="n">
        <v>0.284</v>
      </c>
      <c r="BH28" s="24" t="n">
        <v>0.2346</v>
      </c>
      <c r="BI28" s="24" t="n">
        <v>0.2232</v>
      </c>
      <c r="BJ28" s="24" t="n">
        <v>0.2455</v>
      </c>
      <c r="BK28" s="24" t="n">
        <v>0.2795</v>
      </c>
      <c r="BL28" s="24" t="n">
        <v>0.2534</v>
      </c>
      <c r="BM28" s="24" t="n">
        <v>0.2248</v>
      </c>
      <c r="BN28" s="17"/>
      <c r="BO28" s="23" t="s">
        <v>453</v>
      </c>
      <c r="BP28" s="24" t="n">
        <v>0.4692</v>
      </c>
      <c r="BQ28" s="24" t="n">
        <v>0.4903</v>
      </c>
      <c r="BR28" s="24" t="n">
        <v>0.4056</v>
      </c>
      <c r="BS28" s="24" t="n">
        <v>0.4017</v>
      </c>
      <c r="BT28" s="24" t="n">
        <v>0.4059</v>
      </c>
      <c r="BU28" s="24" t="n">
        <v>0.479</v>
      </c>
      <c r="BV28" s="24" t="n">
        <v>0.4289</v>
      </c>
      <c r="BW28" s="24" t="n">
        <v>0.4502</v>
      </c>
      <c r="BX28" s="24" t="n">
        <v>0.4512</v>
      </c>
      <c r="BY28" s="17"/>
      <c r="BZ28" s="23" t="s">
        <v>453</v>
      </c>
      <c r="CA28" s="24" t="n">
        <v>0.2691</v>
      </c>
      <c r="CB28" s="24" t="n">
        <v>0.3204</v>
      </c>
      <c r="CC28" s="24" t="n">
        <v>0.3032</v>
      </c>
      <c r="CD28" s="24" t="n">
        <v>0.2803</v>
      </c>
      <c r="CE28" s="24" t="n">
        <v>0.269</v>
      </c>
      <c r="CF28" s="24" t="n">
        <v>0.2655</v>
      </c>
      <c r="CG28" s="24" t="n">
        <v>0.3137</v>
      </c>
      <c r="CH28" s="24" t="n">
        <v>0.2717</v>
      </c>
      <c r="CI28" s="24" t="n">
        <v>0.2504</v>
      </c>
      <c r="CJ28" s="17"/>
      <c r="CK28" s="23" t="s">
        <v>453</v>
      </c>
      <c r="CL28" s="24" t="n">
        <v>0.9389</v>
      </c>
      <c r="CM28" s="24" t="n">
        <v>0.9354</v>
      </c>
      <c r="CN28" s="24" t="n">
        <v>0.9255</v>
      </c>
      <c r="CO28" s="24" t="n">
        <v>0.936</v>
      </c>
      <c r="CP28" s="24" t="n">
        <v>0.9424</v>
      </c>
      <c r="CQ28" s="24" t="n">
        <v>0.9386</v>
      </c>
      <c r="CR28" s="24" t="n">
        <v>0.9243</v>
      </c>
      <c r="CS28" s="24" t="n">
        <v>0.9386</v>
      </c>
      <c r="CT28" s="24" t="n">
        <v>0.9279</v>
      </c>
      <c r="CU28" s="17"/>
    </row>
    <row r="29" ht="16.5" customHeight="1">
      <c r="A29" s="23" t="s">
        <v>454</v>
      </c>
      <c r="B29" s="24" t="n">
        <v>0.0636</v>
      </c>
      <c r="C29" s="24" t="n">
        <v>0.0747</v>
      </c>
      <c r="D29" s="24" t="n">
        <v>0.078</v>
      </c>
      <c r="E29" s="24" t="n">
        <v>0.0778</v>
      </c>
      <c r="F29" s="24" t="n">
        <v>0.0727</v>
      </c>
      <c r="G29" s="24" t="n">
        <v>0.074</v>
      </c>
      <c r="H29" s="24" t="n">
        <v>0.0852</v>
      </c>
      <c r="I29" s="24" t="n">
        <v>0.0928</v>
      </c>
      <c r="J29" s="24" t="n">
        <v>0.0895</v>
      </c>
      <c r="K29" s="55" t="s">
        <v>435</v>
      </c>
      <c r="L29" s="23" t="s">
        <v>454</v>
      </c>
      <c r="M29" s="24" t="n">
        <v>0.0298</v>
      </c>
      <c r="N29" s="24" t="n">
        <v>0.0462</v>
      </c>
      <c r="O29" s="24" t="n">
        <v>0.0509</v>
      </c>
      <c r="P29" s="24" t="n">
        <v>0.0255</v>
      </c>
      <c r="Q29" s="24" t="n">
        <v>0.0251</v>
      </c>
      <c r="R29" s="24" t="n">
        <v>0.0251</v>
      </c>
      <c r="S29" s="24" t="n">
        <v>0.0322</v>
      </c>
      <c r="T29" s="24" t="n">
        <v>0.0333</v>
      </c>
      <c r="U29" s="24" t="n">
        <v>0.0325</v>
      </c>
      <c r="V29" s="55" t="s">
        <v>435</v>
      </c>
      <c r="W29" s="23" t="s">
        <v>454</v>
      </c>
      <c r="X29" s="24" t="n">
        <v>0.4679</v>
      </c>
      <c r="Y29" s="24" t="n">
        <v>0.6187</v>
      </c>
      <c r="Z29" s="24" t="n">
        <v>0.6519</v>
      </c>
      <c r="AA29" s="24" t="n">
        <v>0.3279</v>
      </c>
      <c r="AB29" s="24" t="n">
        <v>0.3454</v>
      </c>
      <c r="AC29" s="24" t="n">
        <v>0.3388</v>
      </c>
      <c r="AD29" s="24" t="n">
        <v>0.378</v>
      </c>
      <c r="AE29" s="24" t="n">
        <v>0.3586</v>
      </c>
      <c r="AF29" s="24" t="n">
        <v>0.3634</v>
      </c>
      <c r="AG29" s="55" t="s">
        <v>435</v>
      </c>
      <c r="AH29" s="23" t="s">
        <v>454</v>
      </c>
      <c r="AI29" s="24" t="n">
        <v>0.7995</v>
      </c>
      <c r="AJ29" s="24" t="n">
        <v>1.0763</v>
      </c>
      <c r="AK29" s="24" t="n">
        <v>1.1119</v>
      </c>
      <c r="AL29" s="24" t="n">
        <v>0.6366</v>
      </c>
      <c r="AM29" s="24" t="n">
        <v>0.6795</v>
      </c>
      <c r="AN29" s="24" t="n">
        <v>0.6371</v>
      </c>
      <c r="AO29" s="24" t="n">
        <v>0.6965</v>
      </c>
      <c r="AP29" s="24" t="n">
        <v>0.7072</v>
      </c>
      <c r="AQ29" s="24" t="n">
        <v>0.6877</v>
      </c>
      <c r="AR29" s="55" t="s">
        <v>435</v>
      </c>
      <c r="AS29" s="23" t="s">
        <v>454</v>
      </c>
      <c r="AT29" s="24" t="n">
        <v>0.7864</v>
      </c>
      <c r="AU29" s="24" t="n">
        <v>1.0923</v>
      </c>
      <c r="AV29" s="24" t="n">
        <v>1.0907</v>
      </c>
      <c r="AW29" s="24" t="n">
        <v>0.695</v>
      </c>
      <c r="AX29" s="24" t="n">
        <v>0.7244</v>
      </c>
      <c r="AY29" s="24" t="n">
        <v>0.6986</v>
      </c>
      <c r="AZ29" s="24" t="n">
        <v>0.7088</v>
      </c>
      <c r="BA29" s="24" t="n">
        <v>0.7308</v>
      </c>
      <c r="BB29" s="24" t="n">
        <v>0.7152</v>
      </c>
      <c r="BC29" s="55" t="s">
        <v>435</v>
      </c>
      <c r="BD29" s="23" t="s">
        <v>454</v>
      </c>
      <c r="BE29" s="24" t="n">
        <v>0.0915</v>
      </c>
      <c r="BF29" s="24" t="n">
        <v>0.0676</v>
      </c>
      <c r="BG29" s="24" t="n">
        <v>0.1027</v>
      </c>
      <c r="BH29" s="24" t="n">
        <v>0.1073</v>
      </c>
      <c r="BI29" s="24" t="n">
        <v>0.0954</v>
      </c>
      <c r="BJ29" s="24" t="n">
        <v>0.1047</v>
      </c>
      <c r="BK29" s="24" t="n">
        <v>0.1189</v>
      </c>
      <c r="BL29" s="24" t="n">
        <v>0.1383</v>
      </c>
      <c r="BM29" s="24" t="n">
        <v>0.1309</v>
      </c>
      <c r="BN29" s="55" t="s">
        <v>435</v>
      </c>
      <c r="BO29" s="23" t="s">
        <v>454</v>
      </c>
      <c r="BP29" s="24" t="n">
        <v>0</v>
      </c>
      <c r="BQ29" s="24" t="n">
        <v>0</v>
      </c>
      <c r="BR29" s="24" t="n">
        <v>0</v>
      </c>
      <c r="BS29" s="24" t="n">
        <v>0</v>
      </c>
      <c r="BT29" s="24" t="n">
        <v>0</v>
      </c>
      <c r="BU29" s="24" t="n">
        <v>0</v>
      </c>
      <c r="BV29" s="24" t="n">
        <v>0</v>
      </c>
      <c r="BW29" s="24" t="n">
        <v>0</v>
      </c>
      <c r="BX29" s="24" t="n">
        <v>0</v>
      </c>
      <c r="BY29" s="55" t="s">
        <v>435</v>
      </c>
      <c r="BZ29" s="23" t="s">
        <v>454</v>
      </c>
      <c r="CA29" s="24" t="n">
        <v>0.0195</v>
      </c>
      <c r="CB29" s="24" t="n">
        <v>0.0264</v>
      </c>
      <c r="CC29" s="24" t="n">
        <v>0.0429</v>
      </c>
      <c r="CD29" s="24" t="n">
        <v>0.0335</v>
      </c>
      <c r="CE29" s="24" t="n">
        <v>0.0298</v>
      </c>
      <c r="CF29" s="24" t="n">
        <v>0.0263</v>
      </c>
      <c r="CG29" s="24" t="n">
        <v>0.0302</v>
      </c>
      <c r="CH29" s="24" t="n">
        <v>0.0358</v>
      </c>
      <c r="CI29" s="24" t="n">
        <v>0.0415</v>
      </c>
      <c r="CJ29" s="56" t="s">
        <v>435</v>
      </c>
      <c r="CK29" s="23" t="s">
        <v>454</v>
      </c>
      <c r="CL29" s="24" t="n">
        <v>0.7043</v>
      </c>
      <c r="CM29" s="24" t="n">
        <v>0.8636</v>
      </c>
      <c r="CN29" s="24" t="n">
        <v>0.795</v>
      </c>
      <c r="CO29" s="24" t="n">
        <v>0.5897</v>
      </c>
      <c r="CP29" s="24" t="n">
        <v>0.6432</v>
      </c>
      <c r="CQ29" s="24" t="n">
        <v>0.592</v>
      </c>
      <c r="CR29" s="24" t="n">
        <v>0.6123</v>
      </c>
      <c r="CS29" s="24" t="n">
        <v>0.615</v>
      </c>
      <c r="CT29" s="24" t="n">
        <v>0.5956</v>
      </c>
      <c r="CU29" s="56" t="s">
        <v>435</v>
      </c>
    </row>
    <row r="30" ht="16.5" customHeight="1">
      <c r="A30" s="23" t="s">
        <v>455</v>
      </c>
      <c r="B30" s="24" t="n">
        <v>0.1784</v>
      </c>
      <c r="C30" s="24" t="n">
        <v>0.1733</v>
      </c>
      <c r="D30" s="24" t="n">
        <v>0.1721</v>
      </c>
      <c r="E30" s="24" t="n">
        <v>0.1661</v>
      </c>
      <c r="F30" s="24" t="n">
        <v>0.1592</v>
      </c>
      <c r="G30" s="24" t="n">
        <v>0.1572</v>
      </c>
      <c r="H30" s="25" t="n">
        <v>0.1684</v>
      </c>
      <c r="I30" s="25" t="n">
        <v>0.1685</v>
      </c>
      <c r="J30" s="25" t="n">
        <v>0.1658</v>
      </c>
      <c r="K30" s="57" t="n">
        <v>-0.0003</v>
      </c>
      <c r="L30" s="23" t="s">
        <v>455</v>
      </c>
      <c r="M30" s="24" t="n">
        <v>0.0403</v>
      </c>
      <c r="N30" s="24" t="n">
        <v>0.0346</v>
      </c>
      <c r="O30" s="24" t="n">
        <v>0.0326</v>
      </c>
      <c r="P30" s="24" t="n">
        <v>0.0252</v>
      </c>
      <c r="Q30" s="24" t="n">
        <v>0.0282</v>
      </c>
      <c r="R30" s="24" t="n">
        <v>0.0366</v>
      </c>
      <c r="S30" s="25" t="n">
        <v>0.0314</v>
      </c>
      <c r="T30" s="25" t="n">
        <v>0.0323</v>
      </c>
      <c r="U30" s="25" t="n">
        <v>0.0361</v>
      </c>
      <c r="V30" s="57" t="n">
        <v>0.0005</v>
      </c>
      <c r="W30" s="23" t="s">
        <v>455</v>
      </c>
      <c r="X30" s="24" t="n">
        <v>0.2258</v>
      </c>
      <c r="Y30" s="24" t="n">
        <v>0.1998</v>
      </c>
      <c r="Z30" s="24" t="n">
        <v>0.1896</v>
      </c>
      <c r="AA30" s="24" t="n">
        <v>0.1515</v>
      </c>
      <c r="AB30" s="24" t="n">
        <v>0.177</v>
      </c>
      <c r="AC30" s="24" t="n">
        <v>0.2329</v>
      </c>
      <c r="AD30" s="25" t="n">
        <v>0.1866</v>
      </c>
      <c r="AE30" s="25" t="n">
        <v>0.192</v>
      </c>
      <c r="AF30" s="25" t="n">
        <v>0.2178</v>
      </c>
      <c r="AG30" s="57" t="n">
        <v>0.0037</v>
      </c>
      <c r="AH30" s="23" t="s">
        <v>455</v>
      </c>
      <c r="AI30" s="24" t="n">
        <v>0.4977</v>
      </c>
      <c r="AJ30" s="24" t="n">
        <v>0.5</v>
      </c>
      <c r="AK30" s="24" t="n">
        <v>0.4841</v>
      </c>
      <c r="AL30" s="24" t="n">
        <v>0.4635</v>
      </c>
      <c r="AM30" s="24" t="n">
        <v>0.4862</v>
      </c>
      <c r="AN30" s="24" t="n">
        <v>0.5316</v>
      </c>
      <c r="AO30" s="25" t="n">
        <v>0.4771</v>
      </c>
      <c r="AP30" s="25" t="n">
        <v>0.5203</v>
      </c>
      <c r="AQ30" s="25" t="n">
        <v>0.5763</v>
      </c>
      <c r="AR30" s="57" t="n">
        <v>0.0314</v>
      </c>
      <c r="AS30" s="23" t="s">
        <v>455</v>
      </c>
      <c r="AT30" s="24" t="n">
        <v>0.459</v>
      </c>
      <c r="AU30" s="24" t="n">
        <v>0.4641</v>
      </c>
      <c r="AV30" s="24" t="n">
        <v>0.4749</v>
      </c>
      <c r="AW30" s="24" t="n">
        <v>0.4579</v>
      </c>
      <c r="AX30" s="24" t="n">
        <v>0.4638</v>
      </c>
      <c r="AY30" s="24" t="n">
        <v>0.4934</v>
      </c>
      <c r="AZ30" s="25" t="n">
        <v>0.4938</v>
      </c>
      <c r="BA30" s="25" t="n">
        <v>0.5702</v>
      </c>
      <c r="BB30" s="25" t="n">
        <v>0.6493</v>
      </c>
      <c r="BC30" s="57" t="n">
        <v>0.1037</v>
      </c>
      <c r="BD30" s="23" t="s">
        <v>455</v>
      </c>
      <c r="BE30" s="24" t="n">
        <v>0.0503</v>
      </c>
      <c r="BF30" s="24" t="n">
        <v>0.0438</v>
      </c>
      <c r="BG30" s="24" t="n">
        <v>0.0321</v>
      </c>
      <c r="BH30" s="24" t="n">
        <v>0.0362</v>
      </c>
      <c r="BI30" s="24" t="n">
        <v>0.0388</v>
      </c>
      <c r="BJ30" s="24" t="n">
        <v>0.0385</v>
      </c>
      <c r="BK30" s="25" t="n">
        <v>0.0307</v>
      </c>
      <c r="BL30" s="25" t="n">
        <v>0.0189</v>
      </c>
      <c r="BM30" s="25" t="n">
        <v>0.0333</v>
      </c>
      <c r="BN30" s="57" t="n">
        <v>-0.0123</v>
      </c>
      <c r="BO30" s="23" t="s">
        <v>455</v>
      </c>
      <c r="BP30" s="24" t="n">
        <v>0.0429</v>
      </c>
      <c r="BQ30" s="24" t="n">
        <v>0.0574</v>
      </c>
      <c r="BR30" s="24" t="n">
        <v>0.0772</v>
      </c>
      <c r="BS30" s="24" t="n">
        <v>0.0763</v>
      </c>
      <c r="BT30" s="24" t="n">
        <v>0.0531</v>
      </c>
      <c r="BU30" s="24" t="n">
        <v>0.0651</v>
      </c>
      <c r="BV30" s="25" t="n">
        <v>0.048</v>
      </c>
      <c r="BW30" s="25" t="n">
        <v>0.0452</v>
      </c>
      <c r="BX30" s="25" t="n">
        <v>0.0574</v>
      </c>
      <c r="BY30" s="57" t="n">
        <v>-0.0119</v>
      </c>
      <c r="BZ30" s="23" t="s">
        <v>455</v>
      </c>
      <c r="CA30" s="24" t="n">
        <v>0.038</v>
      </c>
      <c r="CB30" s="24" t="n">
        <v>0.0293</v>
      </c>
      <c r="CC30" s="24" t="n">
        <v>0.0274</v>
      </c>
      <c r="CD30" s="24" t="n">
        <v>0.0343</v>
      </c>
      <c r="CE30" s="24" t="n">
        <v>0.0331</v>
      </c>
      <c r="CF30" s="24" t="n">
        <v>0.0253</v>
      </c>
      <c r="CG30" s="25" t="n">
        <v>0.0472</v>
      </c>
      <c r="CH30" s="25" t="n">
        <v>0.0519</v>
      </c>
      <c r="CI30" s="25" t="n">
        <v>0.0368</v>
      </c>
      <c r="CJ30" s="58" t="n">
        <v>0.0138</v>
      </c>
      <c r="CK30" s="23" t="s">
        <v>455</v>
      </c>
      <c r="CL30" s="24" t="n">
        <v>0.8798</v>
      </c>
      <c r="CM30" s="24" t="n">
        <v>0.882</v>
      </c>
      <c r="CN30" s="24" t="n">
        <v>0.9002</v>
      </c>
      <c r="CO30" s="24" t="n">
        <v>0.8598</v>
      </c>
      <c r="CP30" s="24" t="n">
        <v>0.8707</v>
      </c>
      <c r="CQ30" s="24" t="n">
        <v>0.8972</v>
      </c>
      <c r="CR30" s="25" t="n">
        <v>0.8974</v>
      </c>
      <c r="CS30" s="25" t="n">
        <v>0.946</v>
      </c>
      <c r="CT30" s="25" t="n">
        <v>0.9073</v>
      </c>
      <c r="CU30" s="58" t="n">
        <v>0.0354</v>
      </c>
    </row>
    <row r="31" ht="16.5" customHeight="1">
      <c r="A31" s="23" t="s">
        <v>460</v>
      </c>
      <c r="B31" s="24" t="n">
        <v>0.0394</v>
      </c>
      <c r="C31" s="24" t="n">
        <v>0.0387</v>
      </c>
      <c r="D31" s="24" t="n">
        <v>0.0366</v>
      </c>
      <c r="E31" s="24" t="n">
        <v>0.0361</v>
      </c>
      <c r="F31" s="24" t="n">
        <v>0.0357</v>
      </c>
      <c r="G31" s="24" t="n">
        <v>0.035</v>
      </c>
      <c r="H31" s="24" t="n">
        <v>0.04</v>
      </c>
      <c r="I31" s="24" t="n">
        <v>0.0424</v>
      </c>
      <c r="J31" s="24" t="n">
        <v>0.0388</v>
      </c>
      <c r="K31" s="17"/>
      <c r="L31" s="23" t="s">
        <v>460</v>
      </c>
      <c r="M31" s="24" t="n">
        <v>0.0155</v>
      </c>
      <c r="N31" s="24" t="n">
        <v>0.0125</v>
      </c>
      <c r="O31" s="24" t="n">
        <v>0.0243</v>
      </c>
      <c r="P31" s="24" t="n">
        <v>0.0109</v>
      </c>
      <c r="Q31" s="24" t="n">
        <v>0.0164</v>
      </c>
      <c r="R31" s="24" t="n">
        <v>0.0111</v>
      </c>
      <c r="S31" s="24" t="n">
        <v>0.0118</v>
      </c>
      <c r="T31" s="24" t="n">
        <v>0.0104</v>
      </c>
      <c r="U31" s="24" t="n">
        <v>0.0108</v>
      </c>
      <c r="V31" s="17"/>
      <c r="W31" s="23" t="s">
        <v>460</v>
      </c>
      <c r="X31" s="24" t="n">
        <v>0.3922</v>
      </c>
      <c r="Y31" s="24" t="n">
        <v>0.3242</v>
      </c>
      <c r="Z31" s="24" t="n">
        <v>0.663</v>
      </c>
      <c r="AA31" s="24" t="n">
        <v>0.302</v>
      </c>
      <c r="AB31" s="24" t="n">
        <v>0.4607</v>
      </c>
      <c r="AC31" s="24" t="n">
        <v>0.3169</v>
      </c>
      <c r="AD31" s="24" t="n">
        <v>0.2943</v>
      </c>
      <c r="AE31" s="24" t="n">
        <v>0.2443</v>
      </c>
      <c r="AF31" s="24" t="n">
        <v>0.2791</v>
      </c>
      <c r="AG31" s="17"/>
      <c r="AH31" s="23" t="s">
        <v>460</v>
      </c>
      <c r="AI31" s="24" t="n">
        <v>0.3709</v>
      </c>
      <c r="AJ31" s="24" t="n">
        <v>0.2924</v>
      </c>
      <c r="AK31" s="24" t="n">
        <v>0.4105</v>
      </c>
      <c r="AL31" s="24" t="n">
        <v>0.3146</v>
      </c>
      <c r="AM31" s="24" t="n">
        <v>0.3515</v>
      </c>
      <c r="AN31" s="24" t="n">
        <v>0.3516</v>
      </c>
      <c r="AO31" s="24" t="n">
        <v>0.3124</v>
      </c>
      <c r="AP31" s="24" t="n">
        <v>0.322</v>
      </c>
      <c r="AQ31" s="24" t="n">
        <v>0.3451</v>
      </c>
      <c r="AR31" s="17"/>
      <c r="AS31" s="23" t="s">
        <v>460</v>
      </c>
      <c r="AT31" s="24" t="n">
        <v>0.4177</v>
      </c>
      <c r="AU31" s="24" t="n">
        <v>0.3371</v>
      </c>
      <c r="AV31" s="24" t="n">
        <v>0.4984</v>
      </c>
      <c r="AW31" s="24" t="n">
        <v>0.3695</v>
      </c>
      <c r="AX31" s="24" t="n">
        <v>0.4137</v>
      </c>
      <c r="AY31" s="24" t="n">
        <v>0.3812</v>
      </c>
      <c r="AZ31" s="24" t="n">
        <v>0.3607</v>
      </c>
      <c r="BA31" s="24" t="n">
        <v>0.3672</v>
      </c>
      <c r="BB31" s="24" t="n">
        <v>0.3775</v>
      </c>
      <c r="BC31" s="17"/>
      <c r="BD31" s="23" t="s">
        <v>460</v>
      </c>
      <c r="BE31" s="24" t="n">
        <v>0.0132</v>
      </c>
      <c r="BF31" s="24" t="n">
        <v>0.0246</v>
      </c>
      <c r="BG31" s="24" t="n">
        <v>0.0082</v>
      </c>
      <c r="BH31" s="24" t="n">
        <v>0.0115</v>
      </c>
      <c r="BI31" s="24" t="n">
        <v>0.0182</v>
      </c>
      <c r="BJ31" s="24" t="n">
        <v>0.0096</v>
      </c>
      <c r="BK31" s="24" t="n">
        <v>0.008</v>
      </c>
      <c r="BL31" s="24" t="n">
        <v>0.009</v>
      </c>
      <c r="BM31" s="24" t="n">
        <v>0.0068</v>
      </c>
      <c r="BN31" s="17"/>
      <c r="BO31" s="23" t="s">
        <v>460</v>
      </c>
      <c r="BP31" s="24" t="n">
        <v>0.0217</v>
      </c>
      <c r="BQ31" s="24" t="n">
        <v>0.0133</v>
      </c>
      <c r="BR31" s="24" t="n">
        <v>0.0159</v>
      </c>
      <c r="BS31" s="24" t="n">
        <v>0.014</v>
      </c>
      <c r="BT31" s="24" t="n">
        <v>0.0133</v>
      </c>
      <c r="BU31" s="24" t="n">
        <v>0.0172</v>
      </c>
      <c r="BV31" s="24" t="n">
        <v>0.0128</v>
      </c>
      <c r="BW31" s="24" t="n">
        <v>0.0122</v>
      </c>
      <c r="BX31" s="24" t="n">
        <v>0.0178</v>
      </c>
      <c r="BY31" s="17"/>
      <c r="BZ31" s="23" t="s">
        <v>460</v>
      </c>
      <c r="CA31" s="24" t="n">
        <v>0.0053</v>
      </c>
      <c r="CB31" s="24" t="n">
        <v>0.0083</v>
      </c>
      <c r="CC31" s="24" t="n">
        <v>0.0053</v>
      </c>
      <c r="CD31" s="24" t="n">
        <v>0.0036</v>
      </c>
      <c r="CE31" s="24" t="n">
        <v>0.0059</v>
      </c>
      <c r="CF31" s="24" t="n">
        <v>0.0013</v>
      </c>
      <c r="CG31" s="24" t="n">
        <v>0.0034</v>
      </c>
      <c r="CH31" s="24" t="n">
        <v>0.0023</v>
      </c>
      <c r="CI31" s="24" t="n">
        <v>0.0031</v>
      </c>
      <c r="CJ31" s="17"/>
      <c r="CK31" s="23" t="s">
        <v>460</v>
      </c>
      <c r="CL31" s="24" t="n">
        <v>0.9176</v>
      </c>
      <c r="CM31" s="24" t="n">
        <v>0.8173</v>
      </c>
      <c r="CN31" s="24" t="n">
        <v>0.9658</v>
      </c>
      <c r="CO31" s="24" t="n">
        <v>0.8972</v>
      </c>
      <c r="CP31" s="24" t="n">
        <v>0.8959</v>
      </c>
      <c r="CQ31" s="24" t="n">
        <v>0.9156</v>
      </c>
      <c r="CR31" s="24" t="n">
        <v>0.9285</v>
      </c>
      <c r="CS31" s="24" t="n">
        <v>0.9195</v>
      </c>
      <c r="CT31" s="24" t="n">
        <v>0.9372</v>
      </c>
      <c r="CU31" s="17"/>
    </row>
    <row r="32" ht="16.5" customHeight="1">
      <c r="A32" s="23" t="s">
        <v>461</v>
      </c>
      <c r="B32" s="24" t="n">
        <v>0.0433</v>
      </c>
      <c r="C32" s="24" t="n">
        <v>0.0415</v>
      </c>
      <c r="D32" s="24" t="n">
        <v>0.0383</v>
      </c>
      <c r="E32" s="24" t="n">
        <v>0.0411</v>
      </c>
      <c r="F32" s="24" t="n">
        <v>0.0381</v>
      </c>
      <c r="G32" s="24" t="n">
        <v>0.0416</v>
      </c>
      <c r="H32" s="24" t="n">
        <v>0.0398</v>
      </c>
      <c r="I32" s="24" t="n">
        <v>0.0415</v>
      </c>
      <c r="J32" s="24" t="n">
        <v>0.0418</v>
      </c>
      <c r="K32" s="17"/>
      <c r="L32" s="23" t="s">
        <v>461</v>
      </c>
      <c r="M32" s="24" t="n">
        <v>0.0115</v>
      </c>
      <c r="N32" s="24" t="n">
        <v>0.0074</v>
      </c>
      <c r="O32" s="24" t="n">
        <v>0.0077</v>
      </c>
      <c r="P32" s="24" t="n">
        <v>0.009</v>
      </c>
      <c r="Q32" s="24" t="n">
        <v>0.0076</v>
      </c>
      <c r="R32" s="24" t="n">
        <v>0.0171</v>
      </c>
      <c r="S32" s="24" t="n">
        <v>0.0199</v>
      </c>
      <c r="T32" s="24" t="n">
        <v>0.0105</v>
      </c>
      <c r="U32" s="24" t="n">
        <v>0.0054</v>
      </c>
      <c r="V32" s="17"/>
      <c r="W32" s="23" t="s">
        <v>461</v>
      </c>
      <c r="X32" s="24" t="n">
        <v>0.2651</v>
      </c>
      <c r="Y32" s="24" t="n">
        <v>0.1783</v>
      </c>
      <c r="Z32" s="24" t="n">
        <v>0.2022</v>
      </c>
      <c r="AA32" s="24" t="n">
        <v>0.2196</v>
      </c>
      <c r="AB32" s="24" t="n">
        <v>0.199</v>
      </c>
      <c r="AC32" s="24" t="n">
        <v>0.4098</v>
      </c>
      <c r="AD32" s="24" t="n">
        <v>0.5002</v>
      </c>
      <c r="AE32" s="24" t="n">
        <v>0.253</v>
      </c>
      <c r="AF32" s="24" t="n">
        <v>0.129</v>
      </c>
      <c r="AG32" s="17"/>
      <c r="AH32" s="23" t="s">
        <v>461</v>
      </c>
      <c r="AI32" s="24" t="n">
        <v>0.2474</v>
      </c>
      <c r="AJ32" s="24" t="n">
        <v>0.2625</v>
      </c>
      <c r="AK32" s="24" t="n">
        <v>0.2644</v>
      </c>
      <c r="AL32" s="24" t="n">
        <v>0.2782</v>
      </c>
      <c r="AM32" s="24" t="n">
        <v>0.27</v>
      </c>
      <c r="AN32" s="24" t="n">
        <v>0.3979</v>
      </c>
      <c r="AO32" s="24" t="n">
        <v>0.3144</v>
      </c>
      <c r="AP32" s="24" t="n">
        <v>0.2826</v>
      </c>
      <c r="AQ32" s="24" t="n">
        <v>0.2435</v>
      </c>
      <c r="AR32" s="17"/>
      <c r="AS32" s="23" t="s">
        <v>461</v>
      </c>
      <c r="AT32" s="24" t="n">
        <v>0.2596</v>
      </c>
      <c r="AU32" s="24" t="n">
        <v>0.2736</v>
      </c>
      <c r="AV32" s="24" t="n">
        <v>0.2708</v>
      </c>
      <c r="AW32" s="24" t="n">
        <v>0.2963</v>
      </c>
      <c r="AX32" s="24" t="n">
        <v>0.2834</v>
      </c>
      <c r="AY32" s="24" t="n">
        <v>0.4215</v>
      </c>
      <c r="AZ32" s="24" t="n">
        <v>0.313</v>
      </c>
      <c r="BA32" s="24" t="n">
        <v>0.3029</v>
      </c>
      <c r="BB32" s="24" t="n">
        <v>0.2454</v>
      </c>
      <c r="BC32" s="17"/>
      <c r="BD32" s="23" t="s">
        <v>461</v>
      </c>
      <c r="BE32" s="24" t="n">
        <v>0.0182</v>
      </c>
      <c r="BF32" s="24" t="n">
        <v>0.0153</v>
      </c>
      <c r="BG32" s="24" t="n">
        <v>0.0097</v>
      </c>
      <c r="BH32" s="24" t="n">
        <v>0.0079</v>
      </c>
      <c r="BI32" s="24" t="n">
        <v>0.0202</v>
      </c>
      <c r="BJ32" s="24" t="n">
        <v>0.0251</v>
      </c>
      <c r="BK32" s="24" t="n">
        <v>0.0164</v>
      </c>
      <c r="BL32" s="24" t="n">
        <v>0.0175</v>
      </c>
      <c r="BM32" s="24" t="n">
        <v>0.0116</v>
      </c>
      <c r="BN32" s="17"/>
      <c r="BO32" s="23" t="s">
        <v>461</v>
      </c>
      <c r="BP32" s="24" t="n">
        <v>0.0052</v>
      </c>
      <c r="BQ32" s="24" t="n">
        <v>0.0044</v>
      </c>
      <c r="BR32" s="24" t="n">
        <v>0.0061</v>
      </c>
      <c r="BS32" s="24" t="n">
        <v>0.0054</v>
      </c>
      <c r="BT32" s="24" t="n">
        <v>0.0044</v>
      </c>
      <c r="BU32" s="24" t="n">
        <v>0.014</v>
      </c>
      <c r="BV32" s="24" t="n">
        <v>0.0056</v>
      </c>
      <c r="BW32" s="24" t="n">
        <v>0.0061</v>
      </c>
      <c r="BX32" s="24" t="n">
        <v>0.0038</v>
      </c>
      <c r="BY32" s="17"/>
      <c r="BZ32" s="23" t="s">
        <v>461</v>
      </c>
      <c r="CA32" s="24" t="n">
        <v>0.0222</v>
      </c>
      <c r="CB32" s="24" t="n">
        <v>0.014</v>
      </c>
      <c r="CC32" s="24" t="n">
        <v>0.0176</v>
      </c>
      <c r="CD32" s="24" t="n">
        <v>0.0071</v>
      </c>
      <c r="CE32" s="24" t="n">
        <v>0.0164</v>
      </c>
      <c r="CF32" s="24" t="n">
        <v>0.0286</v>
      </c>
      <c r="CG32" s="24" t="n">
        <v>0.0113</v>
      </c>
      <c r="CH32" s="24" t="n">
        <v>0.022</v>
      </c>
      <c r="CI32" s="24" t="n">
        <v>0.003</v>
      </c>
      <c r="CJ32" s="17"/>
      <c r="CK32" s="23" t="s">
        <v>461</v>
      </c>
      <c r="CL32" s="24" t="n">
        <v>0.8474</v>
      </c>
      <c r="CM32" s="24" t="n">
        <v>0.8078</v>
      </c>
      <c r="CN32" s="24" t="n">
        <v>0.8722</v>
      </c>
      <c r="CO32" s="24" t="n">
        <v>0.9142</v>
      </c>
      <c r="CP32" s="24" t="n">
        <v>0.7495</v>
      </c>
      <c r="CQ32" s="24" t="n">
        <v>0.8565</v>
      </c>
      <c r="CR32" s="24" t="n">
        <v>0.9137</v>
      </c>
      <c r="CS32" s="24" t="n">
        <v>0.8454</v>
      </c>
      <c r="CT32" s="24" t="n">
        <v>0.7833</v>
      </c>
      <c r="CU32" s="17"/>
    </row>
    <row r="33" ht="16.5" customHeight="1">
      <c r="A33" s="23" t="s">
        <v>462</v>
      </c>
      <c r="B33" s="24" t="n">
        <v>0.0494</v>
      </c>
      <c r="C33" s="24" t="n">
        <v>0.0537</v>
      </c>
      <c r="D33" s="24" t="n">
        <v>0.0529</v>
      </c>
      <c r="E33" s="24" t="n">
        <v>0.0549</v>
      </c>
      <c r="F33" s="24" t="n">
        <v>0.0484</v>
      </c>
      <c r="G33" s="24" t="n">
        <v>0.0503</v>
      </c>
      <c r="H33" s="24" t="n">
        <v>0.0593</v>
      </c>
      <c r="I33" s="24" t="n">
        <v>0.0656</v>
      </c>
      <c r="J33" s="24" t="n">
        <v>0.0617</v>
      </c>
      <c r="K33" s="17"/>
      <c r="L33" s="23" t="s">
        <v>462</v>
      </c>
      <c r="M33" s="24" t="n">
        <v>0.037</v>
      </c>
      <c r="N33" s="24" t="n">
        <v>0.039</v>
      </c>
      <c r="O33" s="24" t="n">
        <v>0.0453</v>
      </c>
      <c r="P33" s="24" t="n">
        <v>0.0393</v>
      </c>
      <c r="Q33" s="24" t="n">
        <v>0.033</v>
      </c>
      <c r="R33" s="24" t="n">
        <v>0.0355</v>
      </c>
      <c r="S33" s="24" t="n">
        <v>0.046</v>
      </c>
      <c r="T33" s="24" t="n">
        <v>0.0482</v>
      </c>
      <c r="U33" s="24" t="n">
        <v>0.0481</v>
      </c>
      <c r="V33" s="17"/>
      <c r="W33" s="23" t="s">
        <v>462</v>
      </c>
      <c r="X33" s="24" t="n">
        <v>0.7481</v>
      </c>
      <c r="Y33" s="24" t="n">
        <v>0.7255</v>
      </c>
      <c r="Z33" s="24" t="n">
        <v>0.8562</v>
      </c>
      <c r="AA33" s="24" t="n">
        <v>0.7154</v>
      </c>
      <c r="AB33" s="24" t="n">
        <v>0.6826</v>
      </c>
      <c r="AC33" s="24" t="n">
        <v>0.7062</v>
      </c>
      <c r="AD33" s="24" t="n">
        <v>0.7755</v>
      </c>
      <c r="AE33" s="24" t="n">
        <v>0.7347</v>
      </c>
      <c r="AF33" s="24" t="n">
        <v>0.78</v>
      </c>
      <c r="AG33" s="17"/>
      <c r="AH33" s="23" t="s">
        <v>462</v>
      </c>
      <c r="AI33" s="24" t="n">
        <v>0.9412</v>
      </c>
      <c r="AJ33" s="24" t="n">
        <v>0.8596</v>
      </c>
      <c r="AK33" s="24" t="n">
        <v>1.0202</v>
      </c>
      <c r="AL33" s="24" t="n">
        <v>0.856</v>
      </c>
      <c r="AM33" s="24" t="n">
        <v>0.8842</v>
      </c>
      <c r="AN33" s="24" t="n">
        <v>0.9251</v>
      </c>
      <c r="AO33" s="24" t="n">
        <v>0.9499</v>
      </c>
      <c r="AP33" s="24" t="n">
        <v>0.9397</v>
      </c>
      <c r="AQ33" s="24" t="n">
        <v>0.9563</v>
      </c>
      <c r="AR33" s="17"/>
      <c r="AS33" s="23" t="s">
        <v>462</v>
      </c>
      <c r="AT33" s="24" t="n">
        <v>0.9682</v>
      </c>
      <c r="AU33" s="24" t="n">
        <v>0.8721</v>
      </c>
      <c r="AV33" s="24" t="n">
        <v>1.0395</v>
      </c>
      <c r="AW33" s="24" t="n">
        <v>0.9072</v>
      </c>
      <c r="AX33" s="24" t="n">
        <v>0.9149</v>
      </c>
      <c r="AY33" s="24" t="n">
        <v>0.9197</v>
      </c>
      <c r="AZ33" s="24" t="n">
        <v>0.9198</v>
      </c>
      <c r="BA33" s="24" t="n">
        <v>0.9427</v>
      </c>
      <c r="BB33" s="24" t="n">
        <v>0.9479</v>
      </c>
      <c r="BC33" s="17"/>
      <c r="BD33" s="23" t="s">
        <v>462</v>
      </c>
      <c r="BE33" s="24" t="n">
        <v>0.0074</v>
      </c>
      <c r="BF33" s="24" t="n">
        <v>0.0114</v>
      </c>
      <c r="BG33" s="24" t="n">
        <v>0.0082</v>
      </c>
      <c r="BH33" s="24" t="n">
        <v>0.0078</v>
      </c>
      <c r="BI33" s="24" t="n">
        <v>0.0055</v>
      </c>
      <c r="BJ33" s="24" t="n">
        <v>0.0087</v>
      </c>
      <c r="BK33" s="24" t="n">
        <v>0.0093</v>
      </c>
      <c r="BL33" s="24" t="n">
        <v>0.0053</v>
      </c>
      <c r="BM33" s="24" t="n">
        <v>0.0104</v>
      </c>
      <c r="BN33" s="17"/>
      <c r="BO33" s="23" t="s">
        <v>462</v>
      </c>
      <c r="BP33" s="24" t="n">
        <v>0.1112</v>
      </c>
      <c r="BQ33" s="24" t="n">
        <v>0.1226</v>
      </c>
      <c r="BR33" s="24" t="n">
        <v>0.1115</v>
      </c>
      <c r="BS33" s="24" t="n">
        <v>0.1042</v>
      </c>
      <c r="BT33" s="24" t="n">
        <v>0.1151</v>
      </c>
      <c r="BU33" s="24" t="n">
        <v>0.1129</v>
      </c>
      <c r="BV33" s="24" t="n">
        <v>0.1149</v>
      </c>
      <c r="BW33" s="24" t="n">
        <v>0.1277</v>
      </c>
      <c r="BX33" s="24" t="n">
        <v>0.0969</v>
      </c>
      <c r="BY33" s="17"/>
      <c r="BZ33" s="23" t="s">
        <v>462</v>
      </c>
      <c r="CA33" s="24" t="n">
        <v>0.0095</v>
      </c>
      <c r="CB33" s="24" t="n">
        <v>0.0127</v>
      </c>
      <c r="CC33" s="24" t="n">
        <v>0.017</v>
      </c>
      <c r="CD33" s="24" t="n">
        <v>0.0092</v>
      </c>
      <c r="CE33" s="24" t="n">
        <v>0.0087</v>
      </c>
      <c r="CF33" s="24" t="n">
        <v>0.0129</v>
      </c>
      <c r="CG33" s="24" t="n">
        <v>0.0203</v>
      </c>
      <c r="CH33" s="24" t="n">
        <v>0.0127</v>
      </c>
      <c r="CI33" s="24" t="n">
        <v>0.0144</v>
      </c>
      <c r="CJ33" s="17"/>
      <c r="CK33" s="23" t="s">
        <v>462</v>
      </c>
      <c r="CL33" s="24" t="n">
        <v>0.9808</v>
      </c>
      <c r="CM33" s="24" t="n">
        <v>0.9728</v>
      </c>
      <c r="CN33" s="24" t="n">
        <v>0.9816</v>
      </c>
      <c r="CO33" s="24" t="n">
        <v>0.9805</v>
      </c>
      <c r="CP33" s="24" t="n">
        <v>0.9843</v>
      </c>
      <c r="CQ33" s="24" t="n">
        <v>0.976</v>
      </c>
      <c r="CR33" s="24" t="n">
        <v>0.9788</v>
      </c>
      <c r="CS33" s="24" t="n">
        <v>0.9898</v>
      </c>
      <c r="CT33" s="24" t="n">
        <v>0.9783</v>
      </c>
      <c r="CU33" s="17"/>
    </row>
    <row r="34" ht="16.5" customHeight="1">
      <c r="A34" s="23" t="s">
        <v>463</v>
      </c>
      <c r="B34" s="24" t="n">
        <v>0.0214</v>
      </c>
      <c r="C34" s="24" t="n">
        <v>0.0195</v>
      </c>
      <c r="D34" s="24" t="n">
        <v>0.0189</v>
      </c>
      <c r="E34" s="24" t="n">
        <v>0.0186</v>
      </c>
      <c r="F34" s="24" t="n">
        <v>0.0186</v>
      </c>
      <c r="G34" s="24" t="n">
        <v>0.0187</v>
      </c>
      <c r="H34" s="24" t="n">
        <v>0.0212</v>
      </c>
      <c r="I34" s="24" t="n">
        <v>0.0208</v>
      </c>
      <c r="J34" s="24" t="n">
        <v>0.0207</v>
      </c>
      <c r="K34" s="17"/>
      <c r="L34" s="23" t="s">
        <v>463</v>
      </c>
      <c r="M34" s="24" t="n">
        <v>0.003</v>
      </c>
      <c r="N34" s="24" t="n">
        <v>0.0028</v>
      </c>
      <c r="O34" s="24" t="n">
        <v>0.0036</v>
      </c>
      <c r="P34" s="24" t="n">
        <v>0.0024</v>
      </c>
      <c r="Q34" s="24" t="n">
        <v>0.0032</v>
      </c>
      <c r="R34" s="24" t="n">
        <v>0.0025</v>
      </c>
      <c r="S34" s="24" t="n">
        <v>0.0036</v>
      </c>
      <c r="T34" s="24" t="n">
        <v>0.0037</v>
      </c>
      <c r="U34" s="24" t="n">
        <v>0.0025</v>
      </c>
      <c r="V34" s="17"/>
      <c r="W34" s="23" t="s">
        <v>463</v>
      </c>
      <c r="X34" s="24" t="n">
        <v>0.1399</v>
      </c>
      <c r="Y34" s="24" t="n">
        <v>0.1446</v>
      </c>
      <c r="Z34" s="24" t="n">
        <v>0.1892</v>
      </c>
      <c r="AA34" s="24" t="n">
        <v>0.126</v>
      </c>
      <c r="AB34" s="24" t="n">
        <v>0.1728</v>
      </c>
      <c r="AC34" s="24" t="n">
        <v>0.133</v>
      </c>
      <c r="AD34" s="24" t="n">
        <v>0.1723</v>
      </c>
      <c r="AE34" s="24" t="n">
        <v>0.1798</v>
      </c>
      <c r="AF34" s="24" t="n">
        <v>0.1226</v>
      </c>
      <c r="AG34" s="17"/>
      <c r="AH34" s="23" t="s">
        <v>463</v>
      </c>
      <c r="AI34" s="24" t="n">
        <v>0.0422</v>
      </c>
      <c r="AJ34" s="24" t="n">
        <v>0.0509</v>
      </c>
      <c r="AK34" s="24" t="n">
        <v>0.0558</v>
      </c>
      <c r="AL34" s="24" t="n">
        <v>0.0389</v>
      </c>
      <c r="AM34" s="24" t="n">
        <v>0.0625</v>
      </c>
      <c r="AN34" s="24" t="n">
        <v>0.0428</v>
      </c>
      <c r="AO34" s="24" t="n">
        <v>0.0558</v>
      </c>
      <c r="AP34" s="24" t="n">
        <v>0.0507</v>
      </c>
      <c r="AQ34" s="24" t="n">
        <v>0.0396</v>
      </c>
      <c r="AR34" s="17"/>
      <c r="AS34" s="23" t="s">
        <v>463</v>
      </c>
      <c r="AT34" s="24" t="n">
        <v>0.1907</v>
      </c>
      <c r="AU34" s="24" t="n">
        <v>0.2167</v>
      </c>
      <c r="AV34" s="24" t="n">
        <v>0.2428</v>
      </c>
      <c r="AW34" s="24" t="n">
        <v>0.1815</v>
      </c>
      <c r="AX34" s="24" t="n">
        <v>0.253</v>
      </c>
      <c r="AY34" s="24" t="n">
        <v>0.1896</v>
      </c>
      <c r="AZ34" s="24" t="n">
        <v>0.2873</v>
      </c>
      <c r="BA34" s="24" t="n">
        <v>0.2348</v>
      </c>
      <c r="BB34" s="24" t="n">
        <v>0.174</v>
      </c>
      <c r="BC34" s="17"/>
      <c r="BD34" s="23" t="s">
        <v>463</v>
      </c>
      <c r="BE34" s="24" t="n">
        <v>0.007</v>
      </c>
      <c r="BF34" s="24" t="n">
        <v>0.0079</v>
      </c>
      <c r="BG34" s="24" t="n">
        <v>0.0088</v>
      </c>
      <c r="BH34" s="24" t="n">
        <v>0.0052</v>
      </c>
      <c r="BI34" s="24" t="n">
        <v>0.0081</v>
      </c>
      <c r="BJ34" s="24" t="n">
        <v>0.007</v>
      </c>
      <c r="BK34" s="24" t="n">
        <v>0.0076</v>
      </c>
      <c r="BL34" s="24" t="n">
        <v>0.0082</v>
      </c>
      <c r="BM34" s="24" t="n">
        <v>0.007</v>
      </c>
      <c r="BN34" s="17"/>
      <c r="BO34" s="23" t="s">
        <v>463</v>
      </c>
      <c r="BP34" s="24" t="n">
        <v>0.001</v>
      </c>
      <c r="BQ34" s="24" t="n">
        <v>0.0011</v>
      </c>
      <c r="BR34" s="24" t="n">
        <v>0.0012</v>
      </c>
      <c r="BS34" s="24" t="n">
        <v>0.0021</v>
      </c>
      <c r="BT34" s="24" t="n">
        <v>0.0044</v>
      </c>
      <c r="BU34" s="24" t="n">
        <v>0.0038</v>
      </c>
      <c r="BV34" s="24" t="n">
        <v>0.0045</v>
      </c>
      <c r="BW34" s="24" t="n">
        <v>0.0012</v>
      </c>
      <c r="BX34" s="24" t="n">
        <v>0.0025</v>
      </c>
      <c r="BY34" s="17"/>
      <c r="BZ34" s="23" t="s">
        <v>463</v>
      </c>
      <c r="CA34" s="24" t="n">
        <v>0.0015</v>
      </c>
      <c r="CB34" s="24" t="n">
        <v>0.0015</v>
      </c>
      <c r="CC34" s="24" t="n">
        <v>0.0029</v>
      </c>
      <c r="CD34" s="24" t="n">
        <v>0.0004</v>
      </c>
      <c r="CE34" s="24" t="n">
        <v>0.0031</v>
      </c>
      <c r="CF34" s="24" t="n">
        <v>0.0025</v>
      </c>
      <c r="CG34" s="24" t="n">
        <v>0.0036</v>
      </c>
      <c r="CH34" s="24" t="n">
        <v>0.0034</v>
      </c>
      <c r="CI34" s="24" t="n">
        <v>0.0015</v>
      </c>
      <c r="CJ34" s="17"/>
      <c r="CK34" s="23" t="s">
        <v>463</v>
      </c>
      <c r="CL34" s="24" t="n">
        <v>0.777</v>
      </c>
      <c r="CM34" s="24" t="n">
        <v>0.7402</v>
      </c>
      <c r="CN34" s="24" t="n">
        <v>0.7505</v>
      </c>
      <c r="CO34" s="24" t="n">
        <v>0.7847</v>
      </c>
      <c r="CP34" s="24" t="n">
        <v>0.763</v>
      </c>
      <c r="CQ34" s="24" t="n">
        <v>0.7263</v>
      </c>
      <c r="CR34" s="24" t="n">
        <v>0.7827</v>
      </c>
      <c r="CS34" s="24" t="n">
        <v>0.7981</v>
      </c>
      <c r="CT34" s="24" t="n">
        <v>0.7235</v>
      </c>
      <c r="CU34" s="17"/>
    </row>
    <row r="35" ht="16.5" customHeight="1">
      <c r="A35" s="23" t="s">
        <v>464</v>
      </c>
      <c r="B35" s="24" t="n">
        <v>0.2309</v>
      </c>
      <c r="C35" s="24" t="n">
        <v>0.2252</v>
      </c>
      <c r="D35" s="24" t="n">
        <v>0.2105</v>
      </c>
      <c r="E35" s="24" t="n">
        <v>0.2149</v>
      </c>
      <c r="F35" s="24" t="n">
        <v>0.2165</v>
      </c>
      <c r="G35" s="24" t="n">
        <v>0.2079</v>
      </c>
      <c r="H35" s="24" t="n">
        <v>0.2142</v>
      </c>
      <c r="I35" s="24" t="n">
        <v>0.2108</v>
      </c>
      <c r="J35" s="24" t="n">
        <v>0.2092</v>
      </c>
      <c r="K35" s="17"/>
      <c r="L35" s="23" t="s">
        <v>464</v>
      </c>
      <c r="M35" s="24" t="n">
        <v>0.0762</v>
      </c>
      <c r="N35" s="24" t="n">
        <v>0.0789</v>
      </c>
      <c r="O35" s="24" t="n">
        <v>0.0805</v>
      </c>
      <c r="P35" s="24" t="n">
        <v>0.0752</v>
      </c>
      <c r="Q35" s="24" t="n">
        <v>0.0826</v>
      </c>
      <c r="R35" s="24" t="n">
        <v>0.0925</v>
      </c>
      <c r="S35" s="24" t="n">
        <v>0.0697</v>
      </c>
      <c r="T35" s="24" t="n">
        <v>0.0766</v>
      </c>
      <c r="U35" s="24" t="n">
        <v>0.0798</v>
      </c>
      <c r="V35" s="17"/>
      <c r="W35" s="23" t="s">
        <v>464</v>
      </c>
      <c r="X35" s="24" t="n">
        <v>0.33</v>
      </c>
      <c r="Y35" s="24" t="n">
        <v>0.3502</v>
      </c>
      <c r="Z35" s="24" t="n">
        <v>0.3824</v>
      </c>
      <c r="AA35" s="24" t="n">
        <v>0.3498</v>
      </c>
      <c r="AB35" s="24" t="n">
        <v>0.3814</v>
      </c>
      <c r="AC35" s="24" t="n">
        <v>0.445</v>
      </c>
      <c r="AD35" s="24" t="n">
        <v>0.3255</v>
      </c>
      <c r="AE35" s="24" t="n">
        <v>0.3632</v>
      </c>
      <c r="AF35" s="24" t="n">
        <v>0.3815</v>
      </c>
      <c r="AG35" s="17"/>
      <c r="AH35" s="23" t="s">
        <v>464</v>
      </c>
      <c r="AI35" s="24" t="n">
        <v>0.3941</v>
      </c>
      <c r="AJ35" s="24" t="n">
        <v>0.3726</v>
      </c>
      <c r="AK35" s="24" t="n">
        <v>0.3934</v>
      </c>
      <c r="AL35" s="24" t="n">
        <v>0.424</v>
      </c>
      <c r="AM35" s="24" t="n">
        <v>0.3967</v>
      </c>
      <c r="AN35" s="24" t="n">
        <v>0.4279</v>
      </c>
      <c r="AO35" s="24" t="n">
        <v>0.3791</v>
      </c>
      <c r="AP35" s="24" t="n">
        <v>0.4</v>
      </c>
      <c r="AQ35" s="24" t="n">
        <v>0.3926</v>
      </c>
      <c r="AR35" s="17"/>
      <c r="AS35" s="23" t="s">
        <v>464</v>
      </c>
      <c r="AT35" s="24" t="n">
        <v>0.3817</v>
      </c>
      <c r="AU35" s="24" t="n">
        <v>0.3733</v>
      </c>
      <c r="AV35" s="24" t="n">
        <v>0.3935</v>
      </c>
      <c r="AW35" s="24" t="n">
        <v>0.4277</v>
      </c>
      <c r="AX35" s="24" t="n">
        <v>0.4091</v>
      </c>
      <c r="AY35" s="24" t="n">
        <v>0.4351</v>
      </c>
      <c r="AZ35" s="24" t="n">
        <v>0.3736</v>
      </c>
      <c r="BA35" s="24" t="n">
        <v>0.3961</v>
      </c>
      <c r="BB35" s="24" t="n">
        <v>0.385</v>
      </c>
      <c r="BC35" s="17"/>
      <c r="BD35" s="23" t="s">
        <v>464</v>
      </c>
      <c r="BE35" s="24" t="n">
        <v>0.1157</v>
      </c>
      <c r="BF35" s="24" t="n">
        <v>0.1148</v>
      </c>
      <c r="BG35" s="24" t="n">
        <v>0.0953</v>
      </c>
      <c r="BH35" s="24" t="n">
        <v>0.0904</v>
      </c>
      <c r="BI35" s="24" t="n">
        <v>0.0998</v>
      </c>
      <c r="BJ35" s="24" t="n">
        <v>0.1111</v>
      </c>
      <c r="BK35" s="24" t="n">
        <v>0.0902</v>
      </c>
      <c r="BL35" s="24" t="n">
        <v>0.1218</v>
      </c>
      <c r="BM35" s="24" t="n">
        <v>0.0973</v>
      </c>
      <c r="BN35" s="17"/>
      <c r="BO35" s="23" t="s">
        <v>464</v>
      </c>
      <c r="BP35" s="24" t="n">
        <v>0.1288</v>
      </c>
      <c r="BQ35" s="24" t="n">
        <v>0.1093</v>
      </c>
      <c r="BR35" s="24" t="n">
        <v>0.1324</v>
      </c>
      <c r="BS35" s="24" t="n">
        <v>0.1423</v>
      </c>
      <c r="BT35" s="24" t="n">
        <v>0.1528</v>
      </c>
      <c r="BU35" s="24" t="n">
        <v>0.1282</v>
      </c>
      <c r="BV35" s="24" t="n">
        <v>0.145</v>
      </c>
      <c r="BW35" s="24" t="n">
        <v>0.135</v>
      </c>
      <c r="BX35" s="24" t="n">
        <v>0.1338</v>
      </c>
      <c r="BY35" s="17"/>
      <c r="BZ35" s="23" t="s">
        <v>464</v>
      </c>
      <c r="CA35" s="24" t="n">
        <v>0.0296</v>
      </c>
      <c r="CB35" s="24" t="n">
        <v>0.069</v>
      </c>
      <c r="CC35" s="24" t="n">
        <v>0.0368</v>
      </c>
      <c r="CD35" s="24" t="n">
        <v>0.0402</v>
      </c>
      <c r="CE35" s="24" t="n">
        <v>0.0437</v>
      </c>
      <c r="CF35" s="24" t="n">
        <v>0.0876</v>
      </c>
      <c r="CG35" s="24" t="n">
        <v>0.0354</v>
      </c>
      <c r="CH35" s="24" t="n">
        <v>0.0773</v>
      </c>
      <c r="CI35" s="24" t="n">
        <v>0.0604</v>
      </c>
      <c r="CJ35" s="17"/>
      <c r="CK35" s="23" t="s">
        <v>464</v>
      </c>
      <c r="CL35" s="24" t="n">
        <v>0.8539</v>
      </c>
      <c r="CM35" s="24" t="n">
        <v>0.8643</v>
      </c>
      <c r="CN35" s="24" t="n">
        <v>0.8798</v>
      </c>
      <c r="CO35" s="24" t="n">
        <v>0.8828</v>
      </c>
      <c r="CP35" s="24" t="n">
        <v>0.8865</v>
      </c>
      <c r="CQ35" s="24" t="n">
        <v>0.8827</v>
      </c>
      <c r="CR35" s="24" t="n">
        <v>0.8643</v>
      </c>
      <c r="CS35" s="24" t="n">
        <v>0.8526</v>
      </c>
      <c r="CT35" s="24" t="n">
        <v>0.8775</v>
      </c>
      <c r="CU35" s="17"/>
    </row>
    <row r="36" ht="16.5" customHeight="1">
      <c r="A36" s="23" t="s">
        <v>465</v>
      </c>
      <c r="B36" s="24" t="n">
        <v>0.0689</v>
      </c>
      <c r="C36" s="24" t="n">
        <v>0.0683</v>
      </c>
      <c r="D36" s="24" t="n">
        <v>0.0693</v>
      </c>
      <c r="E36" s="24" t="n">
        <v>0.0703</v>
      </c>
      <c r="F36" s="24" t="n">
        <v>0.0676</v>
      </c>
      <c r="G36" s="24" t="n">
        <v>0.064</v>
      </c>
      <c r="H36" s="24" t="n">
        <v>0.0718</v>
      </c>
      <c r="I36" s="24" t="n">
        <v>0.0706</v>
      </c>
      <c r="J36" s="24" t="n">
        <v>0.0697</v>
      </c>
      <c r="K36" s="17"/>
      <c r="L36" s="23" t="s">
        <v>465</v>
      </c>
      <c r="M36" s="24" t="n">
        <v>0.0365</v>
      </c>
      <c r="N36" s="24" t="n">
        <v>0.0356</v>
      </c>
      <c r="O36" s="24" t="n">
        <v>0.0266</v>
      </c>
      <c r="P36" s="24" t="n">
        <v>0.0421</v>
      </c>
      <c r="Q36" s="24" t="n">
        <v>0.0289</v>
      </c>
      <c r="R36" s="24" t="n">
        <v>0.0275</v>
      </c>
      <c r="S36" s="24" t="n">
        <v>0.0546</v>
      </c>
      <c r="T36" s="24" t="n">
        <v>0.0435</v>
      </c>
      <c r="U36" s="24" t="n">
        <v>0.0446</v>
      </c>
      <c r="V36" s="17"/>
      <c r="W36" s="23" t="s">
        <v>465</v>
      </c>
      <c r="X36" s="24" t="n">
        <v>0.5295</v>
      </c>
      <c r="Y36" s="24" t="n">
        <v>0.521</v>
      </c>
      <c r="Z36" s="24" t="n">
        <v>0.3833</v>
      </c>
      <c r="AA36" s="24" t="n">
        <v>0.5993</v>
      </c>
      <c r="AB36" s="24" t="n">
        <v>0.4273</v>
      </c>
      <c r="AC36" s="24" t="n">
        <v>0.4304</v>
      </c>
      <c r="AD36" s="24" t="n">
        <v>0.7601</v>
      </c>
      <c r="AE36" s="24" t="n">
        <v>0.6163</v>
      </c>
      <c r="AF36" s="24" t="n">
        <v>0.64</v>
      </c>
      <c r="AG36" s="17"/>
      <c r="AH36" s="23" t="s">
        <v>465</v>
      </c>
      <c r="AI36" s="24" t="n">
        <v>0.5171</v>
      </c>
      <c r="AJ36" s="24" t="n">
        <v>0.5346</v>
      </c>
      <c r="AK36" s="24" t="n">
        <v>0.4547</v>
      </c>
      <c r="AL36" s="24" t="n">
        <v>0.5839</v>
      </c>
      <c r="AM36" s="24" t="n">
        <v>0.5439</v>
      </c>
      <c r="AN36" s="24" t="n">
        <v>0.5172</v>
      </c>
      <c r="AO36" s="24" t="n">
        <v>0.6395</v>
      </c>
      <c r="AP36" s="24" t="n">
        <v>0.63</v>
      </c>
      <c r="AQ36" s="24" t="n">
        <v>0.6273</v>
      </c>
      <c r="AR36" s="17"/>
      <c r="AS36" s="23" t="s">
        <v>465</v>
      </c>
      <c r="AT36" s="24" t="n">
        <v>0.6049</v>
      </c>
      <c r="AU36" s="24" t="n">
        <v>0.6445</v>
      </c>
      <c r="AV36" s="24" t="n">
        <v>0.5591</v>
      </c>
      <c r="AW36" s="24" t="n">
        <v>0.6798</v>
      </c>
      <c r="AX36" s="24" t="n">
        <v>0.6572</v>
      </c>
      <c r="AY36" s="24" t="n">
        <v>0.614</v>
      </c>
      <c r="AZ36" s="24" t="n">
        <v>0.7259</v>
      </c>
      <c r="BA36" s="24" t="n">
        <v>0.7391</v>
      </c>
      <c r="BB36" s="24" t="n">
        <v>0.7485</v>
      </c>
      <c r="BC36" s="17"/>
      <c r="BD36" s="23" t="s">
        <v>465</v>
      </c>
      <c r="BE36" s="24" t="n">
        <v>0.0118</v>
      </c>
      <c r="BF36" s="24" t="n">
        <v>0.0036</v>
      </c>
      <c r="BG36" s="24" t="n">
        <v>0.0094</v>
      </c>
      <c r="BH36" s="24" t="n">
        <v>0.0036</v>
      </c>
      <c r="BI36" s="24" t="n">
        <v>0.0098</v>
      </c>
      <c r="BJ36" s="24" t="n">
        <v>0.0077</v>
      </c>
      <c r="BK36" s="24" t="n">
        <v>0.0127</v>
      </c>
      <c r="BL36" s="24" t="n">
        <v>0.0036</v>
      </c>
      <c r="BM36" s="24" t="n">
        <v>0.0083</v>
      </c>
      <c r="BN36" s="17"/>
      <c r="BO36" s="23" t="s">
        <v>465</v>
      </c>
      <c r="BP36" s="24" t="n">
        <v>0.0114</v>
      </c>
      <c r="BQ36" s="24" t="n">
        <v>0.0193</v>
      </c>
      <c r="BR36" s="24" t="n">
        <v>0.0294</v>
      </c>
      <c r="BS36" s="24" t="n">
        <v>0.0193</v>
      </c>
      <c r="BT36" s="24" t="n">
        <v>0.0177</v>
      </c>
      <c r="BU36" s="24" t="n">
        <v>0.0064</v>
      </c>
      <c r="BV36" s="24" t="n">
        <v>0.0206</v>
      </c>
      <c r="BW36" s="24" t="n">
        <v>0.0208</v>
      </c>
      <c r="BX36" s="24" t="n">
        <v>0.0127</v>
      </c>
      <c r="BY36" s="17"/>
      <c r="BZ36" s="23" t="s">
        <v>465</v>
      </c>
      <c r="CA36" s="24" t="n">
        <v>0.0246</v>
      </c>
      <c r="CB36" s="24" t="n">
        <v>0.0114</v>
      </c>
      <c r="CC36" s="24" t="n">
        <v>0.0236</v>
      </c>
      <c r="CD36" s="24" t="n">
        <v>0.0165</v>
      </c>
      <c r="CE36" s="24" t="n">
        <v>0.0126</v>
      </c>
      <c r="CF36" s="24" t="n">
        <v>0.0128</v>
      </c>
      <c r="CG36" s="24" t="n">
        <v>0.0186</v>
      </c>
      <c r="CH36" s="24" t="n">
        <v>0.0168</v>
      </c>
      <c r="CI36" s="24" t="n">
        <v>0.0118</v>
      </c>
      <c r="CJ36" s="17"/>
      <c r="CK36" s="23" t="s">
        <v>465</v>
      </c>
      <c r="CL36" s="24" t="n">
        <v>0.9688</v>
      </c>
      <c r="CM36" s="24" t="n">
        <v>0.9905</v>
      </c>
      <c r="CN36" s="24" t="n">
        <v>0.9639</v>
      </c>
      <c r="CO36" s="24" t="n">
        <v>0.9917</v>
      </c>
      <c r="CP36" s="24" t="n">
        <v>0.968</v>
      </c>
      <c r="CQ36" s="24" t="n">
        <v>0.9725</v>
      </c>
      <c r="CR36" s="24" t="n">
        <v>0.9756</v>
      </c>
      <c r="CS36" s="24" t="n">
        <v>0.9924</v>
      </c>
      <c r="CT36" s="24" t="n">
        <v>0.9814</v>
      </c>
      <c r="CU36" s="17"/>
    </row>
    <row r="37" ht="16.5" customHeight="1">
      <c r="A37" s="23" t="s">
        <v>466</v>
      </c>
      <c r="B37" s="24" t="n">
        <v>0.0235</v>
      </c>
      <c r="C37" s="24" t="n">
        <v>0.0214</v>
      </c>
      <c r="D37" s="24" t="n">
        <v>0.0206</v>
      </c>
      <c r="E37" s="24" t="n">
        <v>0.022</v>
      </c>
      <c r="F37" s="24" t="n">
        <v>0.0209</v>
      </c>
      <c r="G37" s="24" t="n">
        <v>0.0211</v>
      </c>
      <c r="H37" s="24" t="n">
        <v>0.0213</v>
      </c>
      <c r="I37" s="24" t="n">
        <v>0.0231</v>
      </c>
      <c r="J37" s="24" t="n">
        <v>0.0225</v>
      </c>
      <c r="K37" s="17"/>
      <c r="L37" s="23" t="s">
        <v>466</v>
      </c>
      <c r="M37" s="24" t="n">
        <v>0.0039</v>
      </c>
      <c r="N37" s="24" t="n">
        <v>0.0066</v>
      </c>
      <c r="O37" s="24" t="n">
        <v>0.0039</v>
      </c>
      <c r="P37" s="24" t="n">
        <v>0.0036</v>
      </c>
      <c r="Q37" s="24" t="n">
        <v>0.0039</v>
      </c>
      <c r="R37" s="24" t="n">
        <v>0.0035</v>
      </c>
      <c r="S37" s="24" t="n">
        <v>0.0043</v>
      </c>
      <c r="T37" s="24" t="n">
        <v>0.0057</v>
      </c>
      <c r="U37" s="24" t="n">
        <v>0.0033</v>
      </c>
      <c r="V37" s="17"/>
      <c r="W37" s="23" t="s">
        <v>466</v>
      </c>
      <c r="X37" s="24" t="n">
        <v>0.1678</v>
      </c>
      <c r="Y37" s="24" t="n">
        <v>0.3091</v>
      </c>
      <c r="Z37" s="24" t="n">
        <v>0.1894</v>
      </c>
      <c r="AA37" s="24" t="n">
        <v>0.162</v>
      </c>
      <c r="AB37" s="24" t="n">
        <v>0.1847</v>
      </c>
      <c r="AC37" s="24" t="n">
        <v>0.1643</v>
      </c>
      <c r="AD37" s="24" t="n">
        <v>0.2012</v>
      </c>
      <c r="AE37" s="24" t="n">
        <v>0.2453</v>
      </c>
      <c r="AF37" s="24" t="n">
        <v>0.1474</v>
      </c>
      <c r="AG37" s="17"/>
      <c r="AH37" s="23" t="s">
        <v>466</v>
      </c>
      <c r="AI37" s="24" t="n">
        <v>0.2067</v>
      </c>
      <c r="AJ37" s="24" t="n">
        <v>0.2918</v>
      </c>
      <c r="AK37" s="24" t="n">
        <v>0.2436</v>
      </c>
      <c r="AL37" s="24" t="n">
        <v>0.2289</v>
      </c>
      <c r="AM37" s="24" t="n">
        <v>0.243</v>
      </c>
      <c r="AN37" s="24" t="n">
        <v>0.2202</v>
      </c>
      <c r="AO37" s="24" t="n">
        <v>0.22</v>
      </c>
      <c r="AP37" s="24" t="n">
        <v>0.2596</v>
      </c>
      <c r="AQ37" s="24" t="n">
        <v>0.2033</v>
      </c>
      <c r="AR37" s="17"/>
      <c r="AS37" s="23" t="s">
        <v>466</v>
      </c>
      <c r="AT37" s="24" t="n">
        <v>0.2455</v>
      </c>
      <c r="AU37" s="24" t="n">
        <v>0.3196</v>
      </c>
      <c r="AV37" s="24" t="n">
        <v>0.2809</v>
      </c>
      <c r="AW37" s="24" t="n">
        <v>0.2739</v>
      </c>
      <c r="AX37" s="24" t="n">
        <v>0.299</v>
      </c>
      <c r="AY37" s="24" t="n">
        <v>0.2628</v>
      </c>
      <c r="AZ37" s="24" t="n">
        <v>0.2681</v>
      </c>
      <c r="BA37" s="24" t="n">
        <v>0.2868</v>
      </c>
      <c r="BB37" s="24" t="n">
        <v>0.2291</v>
      </c>
      <c r="BC37" s="17"/>
      <c r="BD37" s="23" t="s">
        <v>466</v>
      </c>
      <c r="BE37" s="24" t="n">
        <v>0.0043</v>
      </c>
      <c r="BF37" s="24" t="n">
        <v>0.006</v>
      </c>
      <c r="BG37" s="24" t="n">
        <v>0.0052</v>
      </c>
      <c r="BH37" s="24" t="n">
        <v>0.0043</v>
      </c>
      <c r="BI37" s="24" t="n">
        <v>0.0038</v>
      </c>
      <c r="BJ37" s="24" t="n">
        <v>0.0054</v>
      </c>
      <c r="BK37" s="24" t="n">
        <v>0.0048</v>
      </c>
      <c r="BL37" s="24" t="n">
        <v>0.0075</v>
      </c>
      <c r="BM37" s="24" t="n">
        <v>0.006</v>
      </c>
      <c r="BN37" s="17"/>
      <c r="BO37" s="23" t="s">
        <v>466</v>
      </c>
      <c r="BP37" s="24" t="n">
        <v>0.0062</v>
      </c>
      <c r="BQ37" s="24" t="n">
        <v>0.0022</v>
      </c>
      <c r="BR37" s="24" t="n">
        <v>0.0049</v>
      </c>
      <c r="BS37" s="24" t="n">
        <v>0.0043</v>
      </c>
      <c r="BT37" s="24" t="n">
        <v>0</v>
      </c>
      <c r="BU37" s="24" t="n">
        <v>0</v>
      </c>
      <c r="BV37" s="24" t="n">
        <v>0.0022</v>
      </c>
      <c r="BW37" s="24" t="n">
        <v>0.0024</v>
      </c>
      <c r="BX37" s="24" t="n">
        <v>0.0076</v>
      </c>
      <c r="BY37" s="17"/>
      <c r="BZ37" s="23" t="s">
        <v>466</v>
      </c>
      <c r="CA37" s="24" t="n">
        <v>0.001</v>
      </c>
      <c r="CB37" s="24" t="n">
        <v>0.0039</v>
      </c>
      <c r="CC37" s="24" t="n">
        <v>0.0012</v>
      </c>
      <c r="CD37" s="24" t="n">
        <v>0.002</v>
      </c>
      <c r="CE37" s="24" t="n">
        <v>0.0017</v>
      </c>
      <c r="CF37" s="24" t="n">
        <v>0.0018</v>
      </c>
      <c r="CG37" s="24" t="n">
        <v>0.001</v>
      </c>
      <c r="CH37" s="24" t="n">
        <v>0.0032</v>
      </c>
      <c r="CI37" s="24" t="n">
        <v>0.0002</v>
      </c>
      <c r="CJ37" s="17"/>
      <c r="CK37" s="23" t="s">
        <v>466</v>
      </c>
      <c r="CL37" s="24" t="n">
        <v>0.8955</v>
      </c>
      <c r="CM37" s="24" t="n">
        <v>0.9151</v>
      </c>
      <c r="CN37" s="24" t="n">
        <v>0.8658</v>
      </c>
      <c r="CO37" s="24" t="n">
        <v>0.8832</v>
      </c>
      <c r="CP37" s="24" t="n">
        <v>0.9065</v>
      </c>
      <c r="CQ37" s="24" t="n">
        <v>0.8469</v>
      </c>
      <c r="CR37" s="24" t="n">
        <v>0.8827</v>
      </c>
      <c r="CS37" s="24" t="n">
        <v>0.878</v>
      </c>
      <c r="CT37" s="24" t="n">
        <v>0.8175</v>
      </c>
      <c r="CU37" s="17"/>
    </row>
    <row r="38" ht="16.5" customHeight="1">
      <c r="A38" s="23" t="s">
        <v>467</v>
      </c>
      <c r="B38" s="24" t="n">
        <v>0.4031</v>
      </c>
      <c r="C38" s="24" t="n">
        <v>0.3979</v>
      </c>
      <c r="D38" s="24" t="n">
        <v>0.4864</v>
      </c>
      <c r="E38" s="24" t="n">
        <v>0.4737</v>
      </c>
      <c r="F38" s="24" t="n">
        <v>0.4775</v>
      </c>
      <c r="G38" s="24" t="n">
        <v>0.4037</v>
      </c>
      <c r="H38" s="24" t="n">
        <v>0.4096</v>
      </c>
      <c r="I38" s="24" t="n">
        <v>0.4038</v>
      </c>
      <c r="J38" s="24" t="n">
        <v>0.4788</v>
      </c>
      <c r="K38" s="17"/>
      <c r="L38" s="23" t="s">
        <v>467</v>
      </c>
      <c r="M38" s="24" t="n">
        <v>0.2017</v>
      </c>
      <c r="N38" s="24" t="n">
        <v>0.2126</v>
      </c>
      <c r="O38" s="24" t="n">
        <v>0.2106</v>
      </c>
      <c r="P38" s="24" t="n">
        <v>0.2812</v>
      </c>
      <c r="Q38" s="24" t="n">
        <v>0.2596</v>
      </c>
      <c r="R38" s="24" t="n">
        <v>0.2243</v>
      </c>
      <c r="S38" s="24" t="n">
        <v>0.2057</v>
      </c>
      <c r="T38" s="24" t="n">
        <v>0.217</v>
      </c>
      <c r="U38" s="24" t="n">
        <v>0.2913</v>
      </c>
      <c r="V38" s="17"/>
      <c r="W38" s="23" t="s">
        <v>467</v>
      </c>
      <c r="X38" s="24" t="n">
        <v>0.5004</v>
      </c>
      <c r="Y38" s="24" t="n">
        <v>0.5343</v>
      </c>
      <c r="Z38" s="24" t="n">
        <v>0.4328</v>
      </c>
      <c r="AA38" s="24" t="n">
        <v>0.5935</v>
      </c>
      <c r="AB38" s="24" t="n">
        <v>0.5436</v>
      </c>
      <c r="AC38" s="24" t="n">
        <v>0.5555</v>
      </c>
      <c r="AD38" s="24" t="n">
        <v>0.5023</v>
      </c>
      <c r="AE38" s="24" t="n">
        <v>0.5375</v>
      </c>
      <c r="AF38" s="24" t="n">
        <v>0.6084</v>
      </c>
      <c r="AG38" s="17"/>
      <c r="AH38" s="23" t="s">
        <v>467</v>
      </c>
      <c r="AI38" s="24" t="n">
        <v>0.6538</v>
      </c>
      <c r="AJ38" s="24" t="n">
        <v>0.6647</v>
      </c>
      <c r="AK38" s="24" t="n">
        <v>0.5977</v>
      </c>
      <c r="AL38" s="24" t="n">
        <v>0.6851</v>
      </c>
      <c r="AM38" s="24" t="n">
        <v>0.6807</v>
      </c>
      <c r="AN38" s="24" t="n">
        <v>0.698</v>
      </c>
      <c r="AO38" s="24" t="n">
        <v>0.673</v>
      </c>
      <c r="AP38" s="24" t="n">
        <v>0.6585</v>
      </c>
      <c r="AQ38" s="24" t="n">
        <v>0.6561</v>
      </c>
      <c r="AR38" s="17"/>
      <c r="AS38" s="23" t="s">
        <v>467</v>
      </c>
      <c r="AT38" s="24" t="n">
        <v>0.5999</v>
      </c>
      <c r="AU38" s="24" t="n">
        <v>0.6024</v>
      </c>
      <c r="AV38" s="24" t="n">
        <v>0.5504</v>
      </c>
      <c r="AW38" s="24" t="n">
        <v>0.6194</v>
      </c>
      <c r="AX38" s="24" t="n">
        <v>0.6219</v>
      </c>
      <c r="AY38" s="24" t="n">
        <v>0.6268</v>
      </c>
      <c r="AZ38" s="24" t="n">
        <v>0.6016</v>
      </c>
      <c r="BA38" s="24" t="n">
        <v>0.5692</v>
      </c>
      <c r="BB38" s="24" t="n">
        <v>0.5951</v>
      </c>
      <c r="BC38" s="17"/>
      <c r="BD38" s="23" t="s">
        <v>467</v>
      </c>
      <c r="BE38" s="24" t="n">
        <v>0.2645</v>
      </c>
      <c r="BF38" s="24" t="n">
        <v>0.2753</v>
      </c>
      <c r="BG38" s="24" t="n">
        <v>0.2684</v>
      </c>
      <c r="BH38" s="24" t="n">
        <v>0.3317</v>
      </c>
      <c r="BI38" s="24" t="n">
        <v>0.3151</v>
      </c>
      <c r="BJ38" s="24" t="n">
        <v>0.2843</v>
      </c>
      <c r="BK38" s="24" t="n">
        <v>0.2614</v>
      </c>
      <c r="BL38" s="24" t="n">
        <v>0.2659</v>
      </c>
      <c r="BM38" s="24" t="n">
        <v>0.333</v>
      </c>
      <c r="BN38" s="17"/>
      <c r="BO38" s="23" t="s">
        <v>467</v>
      </c>
      <c r="BP38" s="24" t="n">
        <v>0.0848</v>
      </c>
      <c r="BQ38" s="24" t="n">
        <v>0.0745</v>
      </c>
      <c r="BR38" s="24" t="n">
        <v>0.1109</v>
      </c>
      <c r="BS38" s="24" t="n">
        <v>0.1182</v>
      </c>
      <c r="BT38" s="24" t="n">
        <v>0.1232</v>
      </c>
      <c r="BU38" s="24" t="n">
        <v>0.0753</v>
      </c>
      <c r="BV38" s="24" t="n">
        <v>0.0881</v>
      </c>
      <c r="BW38" s="24" t="n">
        <v>0.0721</v>
      </c>
      <c r="BX38" s="24" t="n">
        <v>0.1268</v>
      </c>
      <c r="BY38" s="17"/>
      <c r="BZ38" s="23" t="s">
        <v>467</v>
      </c>
      <c r="CA38" s="24" t="n">
        <v>0.4249</v>
      </c>
      <c r="CB38" s="24" t="n">
        <v>0.4196</v>
      </c>
      <c r="CC38" s="24" t="n">
        <v>0.3979</v>
      </c>
      <c r="CD38" s="24" t="n">
        <v>0.4939</v>
      </c>
      <c r="CE38" s="24" t="n">
        <v>0.4485</v>
      </c>
      <c r="CF38" s="24" t="n">
        <v>0.4271</v>
      </c>
      <c r="CG38" s="24" t="n">
        <v>0.4091</v>
      </c>
      <c r="CH38" s="24" t="n">
        <v>0.3909</v>
      </c>
      <c r="CI38" s="24" t="n">
        <v>0.4811</v>
      </c>
      <c r="CJ38" s="17"/>
      <c r="CK38" s="23" t="s">
        <v>467</v>
      </c>
      <c r="CL38" s="24" t="n">
        <v>0.8738</v>
      </c>
      <c r="CM38" s="24" t="n">
        <v>0.8793</v>
      </c>
      <c r="CN38" s="24" t="n">
        <v>0.8706</v>
      </c>
      <c r="CO38" s="24" t="n">
        <v>0.885</v>
      </c>
      <c r="CP38" s="24" t="n">
        <v>0.886</v>
      </c>
      <c r="CQ38" s="24" t="n">
        <v>0.8761</v>
      </c>
      <c r="CR38" s="24" t="n">
        <v>0.8667</v>
      </c>
      <c r="CS38" s="24" t="n">
        <v>0.8865</v>
      </c>
      <c r="CT38" s="24" t="n">
        <v>0.8852</v>
      </c>
      <c r="CU38" s="17"/>
    </row>
    <row r="39" ht="16.5" customHeight="1">
      <c r="A39" s="23" t="s">
        <v>468</v>
      </c>
      <c r="B39" s="24" t="n">
        <v>0.1122</v>
      </c>
      <c r="C39" s="24" t="n">
        <v>0.1085</v>
      </c>
      <c r="D39" s="24" t="n">
        <v>0.1015</v>
      </c>
      <c r="E39" s="24" t="n">
        <v>0.1054</v>
      </c>
      <c r="F39" s="24" t="n">
        <v>0.0993</v>
      </c>
      <c r="G39" s="24" t="n">
        <v>0.1022</v>
      </c>
      <c r="H39" s="24" t="n">
        <v>0.1078</v>
      </c>
      <c r="I39" s="24" t="n">
        <v>0.1069</v>
      </c>
      <c r="J39" s="24" t="n">
        <v>0.1026</v>
      </c>
      <c r="K39" s="17"/>
      <c r="L39" s="23" t="s">
        <v>468</v>
      </c>
      <c r="M39" s="24" t="n">
        <v>0.0402</v>
      </c>
      <c r="N39" s="24" t="n">
        <v>0.0383</v>
      </c>
      <c r="O39" s="24" t="n">
        <v>0.0394</v>
      </c>
      <c r="P39" s="24" t="n">
        <v>0.0391</v>
      </c>
      <c r="Q39" s="24" t="n">
        <v>0.0606</v>
      </c>
      <c r="R39" s="24" t="n">
        <v>0.0542</v>
      </c>
      <c r="S39" s="24" t="n">
        <v>0.0474</v>
      </c>
      <c r="T39" s="24" t="n">
        <v>0.0597</v>
      </c>
      <c r="U39" s="24" t="n">
        <v>0.0586</v>
      </c>
      <c r="V39" s="17"/>
      <c r="W39" s="23" t="s">
        <v>468</v>
      </c>
      <c r="X39" s="24" t="n">
        <v>0.3581</v>
      </c>
      <c r="Y39" s="24" t="n">
        <v>0.3527</v>
      </c>
      <c r="Z39" s="24" t="n">
        <v>0.3884</v>
      </c>
      <c r="AA39" s="24" t="n">
        <v>0.3706</v>
      </c>
      <c r="AB39" s="24" t="n">
        <v>0.6101</v>
      </c>
      <c r="AC39" s="24" t="n">
        <v>0.5307</v>
      </c>
      <c r="AD39" s="24" t="n">
        <v>0.4395</v>
      </c>
      <c r="AE39" s="24" t="n">
        <v>0.5586</v>
      </c>
      <c r="AF39" s="24" t="n">
        <v>0.5717</v>
      </c>
      <c r="AG39" s="17"/>
      <c r="AH39" s="23" t="s">
        <v>468</v>
      </c>
      <c r="AI39" s="24" t="n">
        <v>0.3396</v>
      </c>
      <c r="AJ39" s="24" t="n">
        <v>0.3429</v>
      </c>
      <c r="AK39" s="24" t="n">
        <v>0.3489</v>
      </c>
      <c r="AL39" s="24" t="n">
        <v>0.3589</v>
      </c>
      <c r="AM39" s="24" t="n">
        <v>0.3539</v>
      </c>
      <c r="AN39" s="24" t="n">
        <v>0.3701</v>
      </c>
      <c r="AO39" s="24" t="n">
        <v>0.3675</v>
      </c>
      <c r="AP39" s="24" t="n">
        <v>0.3552</v>
      </c>
      <c r="AQ39" s="24" t="n">
        <v>0.359</v>
      </c>
      <c r="AR39" s="17"/>
      <c r="AS39" s="23" t="s">
        <v>468</v>
      </c>
      <c r="AT39" s="24" t="n">
        <v>0.4542</v>
      </c>
      <c r="AU39" s="24" t="n">
        <v>0.4343</v>
      </c>
      <c r="AV39" s="24" t="n">
        <v>0.4518</v>
      </c>
      <c r="AW39" s="24" t="n">
        <v>0.4552</v>
      </c>
      <c r="AX39" s="24" t="n">
        <v>0.4509</v>
      </c>
      <c r="AY39" s="24" t="n">
        <v>0.4733</v>
      </c>
      <c r="AZ39" s="24" t="n">
        <v>0.476</v>
      </c>
      <c r="BA39" s="24" t="n">
        <v>0.4568</v>
      </c>
      <c r="BB39" s="24" t="n">
        <v>0.4595</v>
      </c>
      <c r="BC39" s="17"/>
      <c r="BD39" s="23" t="s">
        <v>468</v>
      </c>
      <c r="BE39" s="24" t="n">
        <v>0.0421</v>
      </c>
      <c r="BF39" s="24" t="n">
        <v>0.0449</v>
      </c>
      <c r="BG39" s="24" t="n">
        <v>0.0476</v>
      </c>
      <c r="BH39" s="24" t="n">
        <v>0.0421</v>
      </c>
      <c r="BI39" s="24" t="n">
        <v>0.0427</v>
      </c>
      <c r="BJ39" s="24" t="n">
        <v>0.0508</v>
      </c>
      <c r="BK39" s="24" t="n">
        <v>0.0485</v>
      </c>
      <c r="BL39" s="24" t="n">
        <v>0.0416</v>
      </c>
      <c r="BM39" s="24" t="n">
        <v>0.043</v>
      </c>
      <c r="BN39" s="17"/>
      <c r="BO39" s="23" t="s">
        <v>468</v>
      </c>
      <c r="BP39" s="24" t="n">
        <v>0.0352</v>
      </c>
      <c r="BQ39" s="24" t="n">
        <v>0.0392</v>
      </c>
      <c r="BR39" s="24" t="n">
        <v>0.0509</v>
      </c>
      <c r="BS39" s="24" t="n">
        <v>0.0387</v>
      </c>
      <c r="BT39" s="24" t="n">
        <v>0.0465</v>
      </c>
      <c r="BU39" s="24" t="n">
        <v>0.044</v>
      </c>
      <c r="BV39" s="24" t="n">
        <v>0.0457</v>
      </c>
      <c r="BW39" s="24" t="n">
        <v>0.0464</v>
      </c>
      <c r="BX39" s="24" t="n">
        <v>0.0357</v>
      </c>
      <c r="BY39" s="17"/>
      <c r="BZ39" s="23" t="s">
        <v>468</v>
      </c>
      <c r="CA39" s="24" t="n">
        <v>0.0145</v>
      </c>
      <c r="CB39" s="24" t="n">
        <v>0.0162</v>
      </c>
      <c r="CC39" s="24" t="n">
        <v>0.0191</v>
      </c>
      <c r="CD39" s="24" t="n">
        <v>0.0138</v>
      </c>
      <c r="CE39" s="24" t="n">
        <v>0.0344</v>
      </c>
      <c r="CF39" s="24" t="n">
        <v>0.0301</v>
      </c>
      <c r="CG39" s="24" t="n">
        <v>0.0369</v>
      </c>
      <c r="CH39" s="24" t="n">
        <v>0.0466</v>
      </c>
      <c r="CI39" s="24" t="n">
        <v>0.0256</v>
      </c>
      <c r="CJ39" s="17"/>
      <c r="CK39" s="23" t="s">
        <v>468</v>
      </c>
      <c r="CL39" s="24" t="n">
        <v>0.8993</v>
      </c>
      <c r="CM39" s="24" t="n">
        <v>0.8906</v>
      </c>
      <c r="CN39" s="24" t="n">
        <v>0.8775</v>
      </c>
      <c r="CO39" s="24" t="n">
        <v>0.895</v>
      </c>
      <c r="CP39" s="24" t="n">
        <v>0.9337</v>
      </c>
      <c r="CQ39" s="24" t="n">
        <v>0.9084</v>
      </c>
      <c r="CR39" s="24" t="n">
        <v>0.8925</v>
      </c>
      <c r="CS39" s="24" t="n">
        <v>0.9355</v>
      </c>
      <c r="CT39" s="24" t="n">
        <v>0.9264</v>
      </c>
      <c r="CU39" s="17"/>
    </row>
    <row r="40" ht="16.5" customHeight="1">
      <c r="A40" s="23" t="s">
        <v>469</v>
      </c>
      <c r="B40" s="24" t="n">
        <v>0.0435</v>
      </c>
      <c r="C40" s="24" t="n">
        <v>0.0397</v>
      </c>
      <c r="D40" s="24" t="n">
        <v>0.0365</v>
      </c>
      <c r="E40" s="24" t="n">
        <v>0.0385</v>
      </c>
      <c r="F40" s="24" t="n">
        <v>0.0381</v>
      </c>
      <c r="G40" s="24" t="n">
        <v>0.0353</v>
      </c>
      <c r="H40" s="24" t="n">
        <v>0.0414</v>
      </c>
      <c r="I40" s="24" t="n">
        <v>0.043</v>
      </c>
      <c r="J40" s="24" t="n">
        <v>0.0424</v>
      </c>
      <c r="K40" s="17"/>
      <c r="L40" s="23" t="s">
        <v>469</v>
      </c>
      <c r="M40" s="24" t="n">
        <v>0.0052</v>
      </c>
      <c r="N40" s="24" t="n">
        <v>0.0043</v>
      </c>
      <c r="O40" s="24" t="n">
        <v>0.0057</v>
      </c>
      <c r="P40" s="24" t="n">
        <v>0.0057</v>
      </c>
      <c r="Q40" s="24" t="n">
        <v>0.0055</v>
      </c>
      <c r="R40" s="24" t="n">
        <v>0.0038</v>
      </c>
      <c r="S40" s="24" t="n">
        <v>0.0053</v>
      </c>
      <c r="T40" s="24" t="n">
        <v>0.0047</v>
      </c>
      <c r="U40" s="24" t="n">
        <v>0.0053</v>
      </c>
      <c r="V40" s="17"/>
      <c r="W40" s="23" t="s">
        <v>469</v>
      </c>
      <c r="X40" s="24" t="n">
        <v>0.1196</v>
      </c>
      <c r="Y40" s="24" t="n">
        <v>0.1096</v>
      </c>
      <c r="Z40" s="24" t="n">
        <v>0.1568</v>
      </c>
      <c r="AA40" s="24" t="n">
        <v>0.1478</v>
      </c>
      <c r="AB40" s="24" t="n">
        <v>0.1438</v>
      </c>
      <c r="AC40" s="24" t="n">
        <v>0.1089</v>
      </c>
      <c r="AD40" s="24" t="n">
        <v>0.1291</v>
      </c>
      <c r="AE40" s="24" t="n">
        <v>0.1094</v>
      </c>
      <c r="AF40" s="24" t="n">
        <v>0.1244</v>
      </c>
      <c r="AG40" s="17"/>
      <c r="AH40" s="23" t="s">
        <v>469</v>
      </c>
      <c r="AI40" s="24" t="n">
        <v>0.1281</v>
      </c>
      <c r="AJ40" s="24" t="n">
        <v>0.1228</v>
      </c>
      <c r="AK40" s="24" t="n">
        <v>0.1344</v>
      </c>
      <c r="AL40" s="24" t="n">
        <v>0.1076</v>
      </c>
      <c r="AM40" s="24" t="n">
        <v>0.1361</v>
      </c>
      <c r="AN40" s="24" t="n">
        <v>0.1176</v>
      </c>
      <c r="AO40" s="24" t="n">
        <v>0.1252</v>
      </c>
      <c r="AP40" s="24" t="n">
        <v>0.1027</v>
      </c>
      <c r="AQ40" s="24" t="n">
        <v>0.1118</v>
      </c>
      <c r="AR40" s="17"/>
      <c r="AS40" s="23" t="s">
        <v>469</v>
      </c>
      <c r="AT40" s="24" t="n">
        <v>0.3517</v>
      </c>
      <c r="AU40" s="24" t="n">
        <v>0.34</v>
      </c>
      <c r="AV40" s="24" t="n">
        <v>0.3499</v>
      </c>
      <c r="AW40" s="24" t="n">
        <v>0.2972</v>
      </c>
      <c r="AX40" s="24" t="n">
        <v>0.3778</v>
      </c>
      <c r="AY40" s="24" t="n">
        <v>0.2885</v>
      </c>
      <c r="AZ40" s="24" t="n">
        <v>0.3288</v>
      </c>
      <c r="BA40" s="24" t="n">
        <v>0.2706</v>
      </c>
      <c r="BB40" s="24" t="n">
        <v>0.3046</v>
      </c>
      <c r="BC40" s="17"/>
      <c r="BD40" s="23" t="s">
        <v>469</v>
      </c>
      <c r="BE40" s="24" t="n">
        <v>0.0046</v>
      </c>
      <c r="BF40" s="24" t="n">
        <v>0.0044</v>
      </c>
      <c r="BG40" s="24" t="n">
        <v>0.002</v>
      </c>
      <c r="BH40" s="24" t="n">
        <v>0.0041</v>
      </c>
      <c r="BI40" s="24" t="n">
        <v>0.0037</v>
      </c>
      <c r="BJ40" s="24" t="n">
        <v>0.0043</v>
      </c>
      <c r="BK40" s="24" t="n">
        <v>0.0032</v>
      </c>
      <c r="BL40" s="24" t="n">
        <v>0.0017</v>
      </c>
      <c r="BM40" s="24" t="n">
        <v>0.0043</v>
      </c>
      <c r="BN40" s="17"/>
      <c r="BO40" s="23" t="s">
        <v>469</v>
      </c>
      <c r="BP40" s="24" t="n">
        <v>0.0135</v>
      </c>
      <c r="BQ40" s="24" t="n">
        <v>0.0144</v>
      </c>
      <c r="BR40" s="24" t="n">
        <v>0.0074</v>
      </c>
      <c r="BS40" s="24" t="n">
        <v>0.0129</v>
      </c>
      <c r="BT40" s="24" t="n">
        <v>0.003</v>
      </c>
      <c r="BU40" s="24" t="n">
        <v>0.0051</v>
      </c>
      <c r="BV40" s="24" t="n">
        <v>0.0089</v>
      </c>
      <c r="BW40" s="24" t="n">
        <v>0.0171</v>
      </c>
      <c r="BX40" s="24" t="n">
        <v>0.0064</v>
      </c>
      <c r="BY40" s="17"/>
      <c r="BZ40" s="23" t="s">
        <v>469</v>
      </c>
      <c r="CA40" s="24" t="n">
        <v>0.0007</v>
      </c>
      <c r="CB40" s="24" t="n">
        <v>0.0015</v>
      </c>
      <c r="CC40" s="24" t="n">
        <v>0.0023</v>
      </c>
      <c r="CD40" s="24" t="n">
        <v>0.0017</v>
      </c>
      <c r="CE40" s="24" t="n">
        <v>0.0035</v>
      </c>
      <c r="CF40" s="24" t="n">
        <v>0.0007</v>
      </c>
      <c r="CG40" s="24" t="n">
        <v>0.0015</v>
      </c>
      <c r="CH40" s="24" t="n">
        <v>0.001</v>
      </c>
      <c r="CI40" s="24" t="n">
        <v>0.0012</v>
      </c>
      <c r="CJ40" s="17"/>
      <c r="CK40" s="23" t="s">
        <v>469</v>
      </c>
      <c r="CL40" s="24" t="n">
        <v>0.9153</v>
      </c>
      <c r="CM40" s="24" t="n">
        <v>0.906</v>
      </c>
      <c r="CN40" s="24" t="n">
        <v>0.9646</v>
      </c>
      <c r="CO40" s="24" t="n">
        <v>0.9306</v>
      </c>
      <c r="CP40" s="24" t="n">
        <v>0.9368</v>
      </c>
      <c r="CQ40" s="24" t="n">
        <v>0.8898</v>
      </c>
      <c r="CR40" s="24" t="n">
        <v>0.9365</v>
      </c>
      <c r="CS40" s="24" t="n">
        <v>0.9664</v>
      </c>
      <c r="CT40" s="24" t="n">
        <v>0.9175</v>
      </c>
      <c r="CU40" s="17"/>
    </row>
    <row r="41" ht="16.5" customHeight="1">
      <c r="A41" s="23" t="s">
        <v>470</v>
      </c>
      <c r="B41" s="24" t="n">
        <v>0.0515</v>
      </c>
      <c r="C41" s="24" t="n">
        <v>0.0501</v>
      </c>
      <c r="D41" s="24" t="n">
        <v>0.0501</v>
      </c>
      <c r="E41" s="24" t="n">
        <v>0.0476</v>
      </c>
      <c r="F41" s="24" t="n">
        <v>0.0431</v>
      </c>
      <c r="G41" s="24" t="n">
        <v>0.0449</v>
      </c>
      <c r="H41" s="24" t="n">
        <v>0.0487</v>
      </c>
      <c r="I41" s="24" t="n">
        <v>0.0499</v>
      </c>
      <c r="J41" s="24" t="n">
        <v>0.0478</v>
      </c>
      <c r="K41" s="17"/>
      <c r="L41" s="23" t="s">
        <v>470</v>
      </c>
      <c r="M41" s="24" t="n">
        <v>0.0168</v>
      </c>
      <c r="N41" s="24" t="n">
        <v>0.0114</v>
      </c>
      <c r="O41" s="24" t="n">
        <v>0.0116</v>
      </c>
      <c r="P41" s="24" t="n">
        <v>0.015</v>
      </c>
      <c r="Q41" s="24" t="n">
        <v>0.0093</v>
      </c>
      <c r="R41" s="24" t="n">
        <v>0.0122</v>
      </c>
      <c r="S41" s="24" t="n">
        <v>0.0125</v>
      </c>
      <c r="T41" s="24" t="n">
        <v>0.0153</v>
      </c>
      <c r="U41" s="24" t="n">
        <v>0.0129</v>
      </c>
      <c r="V41" s="17"/>
      <c r="W41" s="23" t="s">
        <v>470</v>
      </c>
      <c r="X41" s="24" t="n">
        <v>0.3262</v>
      </c>
      <c r="Y41" s="24" t="n">
        <v>0.2277</v>
      </c>
      <c r="Z41" s="24" t="n">
        <v>0.2317</v>
      </c>
      <c r="AA41" s="24" t="n">
        <v>0.314</v>
      </c>
      <c r="AB41" s="24" t="n">
        <v>0.2155</v>
      </c>
      <c r="AC41" s="24" t="n">
        <v>0.2712</v>
      </c>
      <c r="AD41" s="24" t="n">
        <v>0.2557</v>
      </c>
      <c r="AE41" s="24" t="n">
        <v>0.3072</v>
      </c>
      <c r="AF41" s="24" t="n">
        <v>0.2694</v>
      </c>
      <c r="AG41" s="17"/>
      <c r="AH41" s="23" t="s">
        <v>470</v>
      </c>
      <c r="AI41" s="24" t="n">
        <v>0.4862</v>
      </c>
      <c r="AJ41" s="24" t="n">
        <v>0.4122</v>
      </c>
      <c r="AK41" s="24" t="n">
        <v>0.4608</v>
      </c>
      <c r="AL41" s="24" t="n">
        <v>0.5137</v>
      </c>
      <c r="AM41" s="24" t="n">
        <v>0.4402</v>
      </c>
      <c r="AN41" s="24" t="n">
        <v>0.4904</v>
      </c>
      <c r="AO41" s="24" t="n">
        <v>0.4381</v>
      </c>
      <c r="AP41" s="24" t="n">
        <v>0.5357</v>
      </c>
      <c r="AQ41" s="24" t="n">
        <v>0.4908</v>
      </c>
      <c r="AR41" s="17"/>
      <c r="AS41" s="23" t="s">
        <v>470</v>
      </c>
      <c r="AT41" s="24" t="n">
        <v>0.4218</v>
      </c>
      <c r="AU41" s="24" t="n">
        <v>0.374</v>
      </c>
      <c r="AV41" s="24" t="n">
        <v>0.4237</v>
      </c>
      <c r="AW41" s="24" t="n">
        <v>0.4664</v>
      </c>
      <c r="AX41" s="24" t="n">
        <v>0.3945</v>
      </c>
      <c r="AY41" s="24" t="n">
        <v>0.4274</v>
      </c>
      <c r="AZ41" s="24" t="n">
        <v>0.3881</v>
      </c>
      <c r="BA41" s="24" t="n">
        <v>0.4717</v>
      </c>
      <c r="BB41" s="24" t="n">
        <v>0.4489</v>
      </c>
      <c r="BC41" s="17"/>
      <c r="BD41" s="23" t="s">
        <v>470</v>
      </c>
      <c r="BE41" s="24" t="n">
        <v>0.0112</v>
      </c>
      <c r="BF41" s="24" t="n">
        <v>0.0175</v>
      </c>
      <c r="BG41" s="24" t="n">
        <v>0.017</v>
      </c>
      <c r="BH41" s="24" t="n">
        <v>0.0122</v>
      </c>
      <c r="BI41" s="24" t="n">
        <v>0.0123</v>
      </c>
      <c r="BJ41" s="24" t="n">
        <v>0.0122</v>
      </c>
      <c r="BK41" s="24" t="n">
        <v>0.0127</v>
      </c>
      <c r="BL41" s="24" t="n">
        <v>0.0131</v>
      </c>
      <c r="BM41" s="24" t="n">
        <v>0.0135</v>
      </c>
      <c r="BN41" s="17"/>
      <c r="BO41" s="23" t="s">
        <v>470</v>
      </c>
      <c r="BP41" s="24" t="n">
        <v>0.0233</v>
      </c>
      <c r="BQ41" s="24" t="n">
        <v>0.0188</v>
      </c>
      <c r="BR41" s="24" t="n">
        <v>0.0221</v>
      </c>
      <c r="BS41" s="24" t="n">
        <v>0.0193</v>
      </c>
      <c r="BT41" s="24" t="n">
        <v>0.0103</v>
      </c>
      <c r="BU41" s="24" t="n">
        <v>0.0115</v>
      </c>
      <c r="BV41" s="24" t="n">
        <v>0.0128</v>
      </c>
      <c r="BW41" s="24" t="n">
        <v>0.0159</v>
      </c>
      <c r="BX41" s="24" t="n">
        <v>0.0127</v>
      </c>
      <c r="BY41" s="17"/>
      <c r="BZ41" s="23" t="s">
        <v>470</v>
      </c>
      <c r="CA41" s="24" t="n">
        <v>0.0109</v>
      </c>
      <c r="CB41" s="24" t="n">
        <v>0.0093</v>
      </c>
      <c r="CC41" s="24" t="n">
        <v>0.0087</v>
      </c>
      <c r="CD41" s="24" t="n">
        <v>0.0123</v>
      </c>
      <c r="CE41" s="24" t="n">
        <v>0.0103</v>
      </c>
      <c r="CF41" s="24" t="n">
        <v>0.0103</v>
      </c>
      <c r="CG41" s="24" t="n">
        <v>0.0097</v>
      </c>
      <c r="CH41" s="24" t="n">
        <v>0.0117</v>
      </c>
      <c r="CI41" s="24" t="n">
        <v>0.009</v>
      </c>
      <c r="CJ41" s="17"/>
      <c r="CK41" s="23" t="s">
        <v>470</v>
      </c>
      <c r="CL41" s="24" t="n">
        <v>0.9356</v>
      </c>
      <c r="CM41" s="24" t="n">
        <v>0.8569</v>
      </c>
      <c r="CN41" s="24" t="n">
        <v>0.8512</v>
      </c>
      <c r="CO41" s="24" t="n">
        <v>0.9203</v>
      </c>
      <c r="CP41" s="24" t="n">
        <v>0.8756</v>
      </c>
      <c r="CQ41" s="24" t="n">
        <v>0.9019</v>
      </c>
      <c r="CR41" s="24" t="n">
        <v>0.8927</v>
      </c>
      <c r="CS41" s="24" t="n">
        <v>0.9208</v>
      </c>
      <c r="CT41" s="24" t="n">
        <v>0.8951</v>
      </c>
      <c r="CU41" s="17"/>
    </row>
    <row r="42" ht="16.5" customHeight="1">
      <c r="A42" s="23" t="s">
        <v>471</v>
      </c>
      <c r="B42" s="24" t="n">
        <v>0.0117</v>
      </c>
      <c r="C42" s="24" t="n">
        <v>0.0115</v>
      </c>
      <c r="D42" s="24" t="n">
        <v>0.0091</v>
      </c>
      <c r="E42" s="24" t="n">
        <v>0.0111</v>
      </c>
      <c r="F42" s="24" t="n">
        <v>0.0123</v>
      </c>
      <c r="G42" s="24" t="n">
        <v>0.0107</v>
      </c>
      <c r="H42" s="24" t="n">
        <v>0.011</v>
      </c>
      <c r="I42" s="24" t="n">
        <v>0.0114</v>
      </c>
      <c r="J42" s="24" t="n">
        <v>0.0107</v>
      </c>
      <c r="K42" s="17"/>
      <c r="L42" s="23" t="s">
        <v>471</v>
      </c>
      <c r="M42" s="24" t="n">
        <v>0.003</v>
      </c>
      <c r="N42" s="24" t="n">
        <v>0.0033</v>
      </c>
      <c r="O42" s="24" t="n">
        <v>0.0034</v>
      </c>
      <c r="P42" s="24" t="n">
        <v>0.002</v>
      </c>
      <c r="Q42" s="24" t="n">
        <v>0.0037</v>
      </c>
      <c r="R42" s="24" t="n">
        <v>0.0025</v>
      </c>
      <c r="S42" s="24" t="n">
        <v>0.0032</v>
      </c>
      <c r="T42" s="24" t="n">
        <v>0.0041</v>
      </c>
      <c r="U42" s="24" t="n">
        <v>0.0019</v>
      </c>
      <c r="V42" s="17"/>
      <c r="W42" s="23" t="s">
        <v>471</v>
      </c>
      <c r="X42" s="24" t="n">
        <v>0.258</v>
      </c>
      <c r="Y42" s="24" t="n">
        <v>0.2905</v>
      </c>
      <c r="Z42" s="24" t="n">
        <v>0.3696</v>
      </c>
      <c r="AA42" s="24" t="n">
        <v>0.1807</v>
      </c>
      <c r="AB42" s="24" t="n">
        <v>0.3006</v>
      </c>
      <c r="AC42" s="24" t="n">
        <v>0.2375</v>
      </c>
      <c r="AD42" s="24" t="n">
        <v>0.2872</v>
      </c>
      <c r="AE42" s="24" t="n">
        <v>0.3572</v>
      </c>
      <c r="AF42" s="24" t="n">
        <v>0.1786</v>
      </c>
      <c r="AG42" s="17"/>
      <c r="AH42" s="23" t="s">
        <v>471</v>
      </c>
      <c r="AI42" s="24" t="n">
        <v>0.2493</v>
      </c>
      <c r="AJ42" s="24" t="n">
        <v>0.2949</v>
      </c>
      <c r="AK42" s="24" t="n">
        <v>0.1944</v>
      </c>
      <c r="AL42" s="24" t="n">
        <v>0.1648</v>
      </c>
      <c r="AM42" s="24" t="n">
        <v>0.2126</v>
      </c>
      <c r="AN42" s="24" t="n">
        <v>0.1963</v>
      </c>
      <c r="AO42" s="24" t="n">
        <v>0.2139</v>
      </c>
      <c r="AP42" s="24" t="n">
        <v>0.2199</v>
      </c>
      <c r="AQ42" s="24" t="n">
        <v>0.1616</v>
      </c>
      <c r="AR42" s="17"/>
      <c r="AS42" s="23" t="s">
        <v>471</v>
      </c>
      <c r="AT42" s="24" t="n">
        <v>0.2435</v>
      </c>
      <c r="AU42" s="24" t="n">
        <v>0.3084</v>
      </c>
      <c r="AV42" s="24" t="n">
        <v>0.2011</v>
      </c>
      <c r="AW42" s="24" t="n">
        <v>0.1823</v>
      </c>
      <c r="AX42" s="24" t="n">
        <v>0.2198</v>
      </c>
      <c r="AY42" s="24" t="n">
        <v>0.2265</v>
      </c>
      <c r="AZ42" s="24" t="n">
        <v>0.2247</v>
      </c>
      <c r="BA42" s="24" t="n">
        <v>0.245</v>
      </c>
      <c r="BB42" s="24" t="n">
        <v>0.1716</v>
      </c>
      <c r="BC42" s="17"/>
      <c r="BD42" s="23" t="s">
        <v>471</v>
      </c>
      <c r="BE42" s="24" t="n">
        <v>0.0046</v>
      </c>
      <c r="BF42" s="24" t="n">
        <v>0.0037</v>
      </c>
      <c r="BG42" s="24" t="n">
        <v>0.0041</v>
      </c>
      <c r="BH42" s="24" t="n">
        <v>0.0033</v>
      </c>
      <c r="BI42" s="24" t="n">
        <v>0.0112</v>
      </c>
      <c r="BJ42" s="24" t="n">
        <v>0.0043</v>
      </c>
      <c r="BK42" s="24" t="n">
        <v>0.0056</v>
      </c>
      <c r="BL42" s="24" t="n">
        <v>-0.0001</v>
      </c>
      <c r="BM42" s="24" t="n">
        <v>0.0034</v>
      </c>
      <c r="BN42" s="17"/>
      <c r="BO42" s="23" t="s">
        <v>471</v>
      </c>
      <c r="BP42" s="24" t="n">
        <v>0.001</v>
      </c>
      <c r="BQ42" s="24" t="n">
        <v>0.0011</v>
      </c>
      <c r="BR42" s="24" t="n">
        <v>0.0012</v>
      </c>
      <c r="BS42" s="24" t="n">
        <v>0</v>
      </c>
      <c r="BT42" s="24" t="n">
        <v>0</v>
      </c>
      <c r="BU42" s="24" t="n">
        <v>0</v>
      </c>
      <c r="BV42" s="24" t="n">
        <v>0.0011</v>
      </c>
      <c r="BW42" s="24" t="n">
        <v>0.0012</v>
      </c>
      <c r="BX42" s="24" t="n">
        <v>0</v>
      </c>
      <c r="BY42" s="17"/>
      <c r="BZ42" s="23" t="s">
        <v>471</v>
      </c>
      <c r="CA42" s="24" t="n">
        <v>0.0004</v>
      </c>
      <c r="CB42" s="24" t="n">
        <v>0.0016</v>
      </c>
      <c r="CC42" s="24" t="n">
        <v>0.0004</v>
      </c>
      <c r="CD42" s="24" t="n">
        <v>0.0006</v>
      </c>
      <c r="CE42" s="24" t="n">
        <v>0.0006</v>
      </c>
      <c r="CF42" s="24" t="n">
        <v>0.0062</v>
      </c>
      <c r="CG42" s="24" t="n">
        <v>0.0002</v>
      </c>
      <c r="CH42" s="24" t="n">
        <v>0</v>
      </c>
      <c r="CI42" s="24" t="n">
        <v>0.0002</v>
      </c>
      <c r="CJ42" s="17"/>
      <c r="CK42" s="23" t="s">
        <v>471</v>
      </c>
      <c r="CL42" s="24" t="n">
        <v>0.8514</v>
      </c>
      <c r="CM42" s="24" t="n">
        <v>0.8961</v>
      </c>
      <c r="CN42" s="24" t="n">
        <v>0.8762</v>
      </c>
      <c r="CO42" s="24" t="n">
        <v>0.8366</v>
      </c>
      <c r="CP42" s="24" t="n">
        <v>0.7164</v>
      </c>
      <c r="CQ42" s="24" t="n">
        <v>0.8357</v>
      </c>
      <c r="CR42" s="24" t="n">
        <v>0.8136</v>
      </c>
      <c r="CS42" s="24" t="n">
        <v>1.0028</v>
      </c>
      <c r="CT42" s="24" t="n">
        <v>0.819</v>
      </c>
      <c r="CU42" s="17"/>
    </row>
    <row r="43" ht="16.5" customHeight="1">
      <c r="A43" s="23" t="s">
        <v>472</v>
      </c>
      <c r="B43" s="24" t="n">
        <v>0.0344</v>
      </c>
      <c r="C43" s="24" t="n">
        <v>0.0322</v>
      </c>
      <c r="D43" s="24" t="n">
        <v>0.0312</v>
      </c>
      <c r="E43" s="24" t="n">
        <v>0.0319</v>
      </c>
      <c r="F43" s="24" t="n">
        <v>0.0321</v>
      </c>
      <c r="G43" s="24" t="n">
        <v>0.0314</v>
      </c>
      <c r="H43" s="24" t="n">
        <v>0.033</v>
      </c>
      <c r="I43" s="24" t="n">
        <v>0.0329</v>
      </c>
      <c r="J43" s="24" t="n">
        <v>0.0312</v>
      </c>
      <c r="K43" s="17"/>
      <c r="L43" s="23" t="s">
        <v>472</v>
      </c>
      <c r="M43" s="24" t="n">
        <v>0.0054</v>
      </c>
      <c r="N43" s="24" t="n">
        <v>0.0065</v>
      </c>
      <c r="O43" s="24" t="n">
        <v>0.0068</v>
      </c>
      <c r="P43" s="24" t="n">
        <v>0.0086</v>
      </c>
      <c r="Q43" s="24" t="n">
        <v>0.0091</v>
      </c>
      <c r="R43" s="24" t="n">
        <v>0.0061</v>
      </c>
      <c r="S43" s="24" t="n">
        <v>0.0089</v>
      </c>
      <c r="T43" s="24" t="n">
        <v>0.0056</v>
      </c>
      <c r="U43" s="24" t="n">
        <v>0.0051</v>
      </c>
      <c r="V43" s="17"/>
      <c r="W43" s="23" t="s">
        <v>472</v>
      </c>
      <c r="X43" s="24" t="n">
        <v>0.1584</v>
      </c>
      <c r="Y43" s="24" t="n">
        <v>0.2031</v>
      </c>
      <c r="Z43" s="24" t="n">
        <v>0.2197</v>
      </c>
      <c r="AA43" s="24" t="n">
        <v>0.2707</v>
      </c>
      <c r="AB43" s="24" t="n">
        <v>0.2826</v>
      </c>
      <c r="AC43" s="24" t="n">
        <v>0.193</v>
      </c>
      <c r="AD43" s="24" t="n">
        <v>0.2685</v>
      </c>
      <c r="AE43" s="24" t="n">
        <v>0.1702</v>
      </c>
      <c r="AF43" s="24" t="n">
        <v>0.1649</v>
      </c>
      <c r="AG43" s="17"/>
      <c r="AH43" s="23" t="s">
        <v>472</v>
      </c>
      <c r="AI43" s="24" t="n">
        <v>0.1859</v>
      </c>
      <c r="AJ43" s="24" t="n">
        <v>0.1969</v>
      </c>
      <c r="AK43" s="24" t="n">
        <v>0.2114</v>
      </c>
      <c r="AL43" s="24" t="n">
        <v>0.1975</v>
      </c>
      <c r="AM43" s="24" t="n">
        <v>0.2292</v>
      </c>
      <c r="AN43" s="24" t="n">
        <v>0.2042</v>
      </c>
      <c r="AO43" s="24" t="n">
        <v>0.2486</v>
      </c>
      <c r="AP43" s="24" t="n">
        <v>0.1879</v>
      </c>
      <c r="AQ43" s="24" t="n">
        <v>0.1765</v>
      </c>
      <c r="AR43" s="17"/>
      <c r="AS43" s="23" t="s">
        <v>472</v>
      </c>
      <c r="AT43" s="24" t="n">
        <v>0.2358</v>
      </c>
      <c r="AU43" s="24" t="n">
        <v>0.2469</v>
      </c>
      <c r="AV43" s="24" t="n">
        <v>0.2606</v>
      </c>
      <c r="AW43" s="24" t="n">
        <v>0.2428</v>
      </c>
      <c r="AX43" s="24" t="n">
        <v>0.29</v>
      </c>
      <c r="AY43" s="24" t="n">
        <v>0.2876</v>
      </c>
      <c r="AZ43" s="24" t="n">
        <v>0.3113</v>
      </c>
      <c r="BA43" s="24" t="n">
        <v>0.2288</v>
      </c>
      <c r="BB43" s="24" t="n">
        <v>0.215</v>
      </c>
      <c r="BC43" s="17"/>
      <c r="BD43" s="23" t="s">
        <v>472</v>
      </c>
      <c r="BE43" s="24" t="n">
        <v>0.0112</v>
      </c>
      <c r="BF43" s="24" t="n">
        <v>0.0122</v>
      </c>
      <c r="BG43" s="24" t="n">
        <v>0.0136</v>
      </c>
      <c r="BH43" s="24" t="n">
        <v>0.0159</v>
      </c>
      <c r="BI43" s="24" t="n">
        <v>0.0145</v>
      </c>
      <c r="BJ43" s="24" t="n">
        <v>0.0115</v>
      </c>
      <c r="BK43" s="24" t="n">
        <v>0.0139</v>
      </c>
      <c r="BL43" s="24" t="n">
        <v>0.0144</v>
      </c>
      <c r="BM43" s="24" t="n">
        <v>0.0088</v>
      </c>
      <c r="BN43" s="17"/>
      <c r="BO43" s="23" t="s">
        <v>472</v>
      </c>
      <c r="BP43" s="24" t="n">
        <v>0.0072</v>
      </c>
      <c r="BQ43" s="24" t="n">
        <v>0.0066</v>
      </c>
      <c r="BR43" s="24" t="n">
        <v>0.0037</v>
      </c>
      <c r="BS43" s="24" t="n">
        <v>0.0097</v>
      </c>
      <c r="BT43" s="24" t="n">
        <v>0.0044</v>
      </c>
      <c r="BU43" s="24" t="n">
        <v>0.0038</v>
      </c>
      <c r="BV43" s="24" t="n">
        <v>0.0095</v>
      </c>
      <c r="BW43" s="24" t="n">
        <v>0.0049</v>
      </c>
      <c r="BX43" s="24" t="n">
        <v>0.0051</v>
      </c>
      <c r="BY43" s="17"/>
      <c r="BZ43" s="23" t="s">
        <v>472</v>
      </c>
      <c r="CA43" s="24" t="n">
        <v>0.0011</v>
      </c>
      <c r="CB43" s="24" t="n">
        <v>0.0033</v>
      </c>
      <c r="CC43" s="24" t="n">
        <v>0.0016</v>
      </c>
      <c r="CD43" s="24" t="n">
        <v>0.0041</v>
      </c>
      <c r="CE43" s="24" t="n">
        <v>0.0054</v>
      </c>
      <c r="CF43" s="24" t="n">
        <v>0.0021</v>
      </c>
      <c r="CG43" s="24" t="n">
        <v>0.0072</v>
      </c>
      <c r="CH43" s="24" t="n">
        <v>0.0007</v>
      </c>
      <c r="CI43" s="24" t="n">
        <v>0.0037</v>
      </c>
      <c r="CJ43" s="17"/>
      <c r="CK43" s="23" t="s">
        <v>472</v>
      </c>
      <c r="CL43" s="24" t="n">
        <v>0.8021</v>
      </c>
      <c r="CM43" s="24" t="n">
        <v>0.8257</v>
      </c>
      <c r="CN43" s="24" t="n">
        <v>0.7991</v>
      </c>
      <c r="CO43" s="24" t="n">
        <v>0.8208</v>
      </c>
      <c r="CP43" s="24" t="n">
        <v>0.8502</v>
      </c>
      <c r="CQ43" s="24" t="n">
        <v>0.8151</v>
      </c>
      <c r="CR43" s="24" t="n">
        <v>0.8362</v>
      </c>
      <c r="CS43" s="24" t="n">
        <v>0.7618</v>
      </c>
      <c r="CT43" s="24" t="n">
        <v>0.8274</v>
      </c>
      <c r="CU43" s="17"/>
    </row>
    <row r="44" ht="16.5" customHeight="1">
      <c r="A44" s="23" t="s">
        <v>473</v>
      </c>
      <c r="B44" s="24" t="n">
        <v>0.0126</v>
      </c>
      <c r="C44" s="24" t="n">
        <v>0.0106</v>
      </c>
      <c r="D44" s="24" t="n">
        <v>0.0096</v>
      </c>
      <c r="E44" s="24" t="n">
        <v>0.0103</v>
      </c>
      <c r="F44" s="24" t="n">
        <v>0.0122</v>
      </c>
      <c r="G44" s="24" t="n">
        <v>0.0094</v>
      </c>
      <c r="H44" s="24" t="n">
        <v>0.0111</v>
      </c>
      <c r="I44" s="24" t="n">
        <v>0.0114</v>
      </c>
      <c r="J44" s="24" t="n">
        <v>0.0093</v>
      </c>
      <c r="K44" s="17"/>
      <c r="L44" s="23" t="s">
        <v>473</v>
      </c>
      <c r="M44" s="24" t="n">
        <v>0.0021</v>
      </c>
      <c r="N44" s="24" t="n">
        <v>0.0014</v>
      </c>
      <c r="O44" s="24" t="n">
        <v>0.0009</v>
      </c>
      <c r="P44" s="24" t="n">
        <v>0.0006</v>
      </c>
      <c r="Q44" s="24" t="n">
        <v>0.0013</v>
      </c>
      <c r="R44" s="24" t="n">
        <v>0.0006</v>
      </c>
      <c r="S44" s="24" t="n">
        <v>0.0008</v>
      </c>
      <c r="T44" s="24" t="n">
        <v>0.0013</v>
      </c>
      <c r="U44" s="24" t="n">
        <v>0.0009</v>
      </c>
      <c r="V44" s="17"/>
      <c r="W44" s="23" t="s">
        <v>473</v>
      </c>
      <c r="X44" s="24" t="n">
        <v>0.1697</v>
      </c>
      <c r="Y44" s="24" t="n">
        <v>0.1311</v>
      </c>
      <c r="Z44" s="24" t="n">
        <v>0.0911</v>
      </c>
      <c r="AA44" s="24" t="n">
        <v>0.0536</v>
      </c>
      <c r="AB44" s="24" t="n">
        <v>0.1092</v>
      </c>
      <c r="AC44" s="24" t="n">
        <v>0.0598</v>
      </c>
      <c r="AD44" s="24" t="n">
        <v>0.0701</v>
      </c>
      <c r="AE44" s="24" t="n">
        <v>0.1145</v>
      </c>
      <c r="AF44" s="24" t="n">
        <v>0.0994</v>
      </c>
      <c r="AG44" s="17"/>
      <c r="AH44" s="23" t="s">
        <v>473</v>
      </c>
      <c r="AI44" s="24" t="n">
        <v>0.1105</v>
      </c>
      <c r="AJ44" s="24" t="n">
        <v>0.0881</v>
      </c>
      <c r="AK44" s="24" t="n">
        <v>0.0619</v>
      </c>
      <c r="AL44" s="24" t="n">
        <v>0.048</v>
      </c>
      <c r="AM44" s="24" t="n">
        <v>0.0747</v>
      </c>
      <c r="AN44" s="24" t="n">
        <v>0.0418</v>
      </c>
      <c r="AO44" s="24" t="n">
        <v>0.0518</v>
      </c>
      <c r="AP44" s="24" t="n">
        <v>0.0607</v>
      </c>
      <c r="AQ44" s="24" t="n">
        <v>0.0682</v>
      </c>
      <c r="AR44" s="17"/>
      <c r="AS44" s="23" t="s">
        <v>473</v>
      </c>
      <c r="AT44" s="24" t="n">
        <v>0.1857</v>
      </c>
      <c r="AU44" s="24" t="n">
        <v>0.1377</v>
      </c>
      <c r="AV44" s="24" t="n">
        <v>0.1162</v>
      </c>
      <c r="AW44" s="24" t="n">
        <v>0.1014</v>
      </c>
      <c r="AX44" s="24" t="n">
        <v>0.1283</v>
      </c>
      <c r="AY44" s="24" t="n">
        <v>0.1125</v>
      </c>
      <c r="AZ44" s="24" t="n">
        <v>0.0953</v>
      </c>
      <c r="BA44" s="24" t="n">
        <v>0.108</v>
      </c>
      <c r="BB44" s="24" t="n">
        <v>0.1201</v>
      </c>
      <c r="BC44" s="17"/>
      <c r="BD44" s="23" t="s">
        <v>473</v>
      </c>
      <c r="BE44" s="24" t="n">
        <v>0.0011</v>
      </c>
      <c r="BF44" s="24" t="n">
        <v>0.0014</v>
      </c>
      <c r="BG44" s="24" t="n">
        <v>0.0014</v>
      </c>
      <c r="BH44" s="24" t="n">
        <v>0.0011</v>
      </c>
      <c r="BI44" s="24" t="n">
        <v>0.0008</v>
      </c>
      <c r="BJ44" s="24" t="n">
        <v>0.0011</v>
      </c>
      <c r="BK44" s="24" t="n">
        <v>0.0003</v>
      </c>
      <c r="BL44" s="24" t="n">
        <v>0.001</v>
      </c>
      <c r="BM44" s="24" t="n">
        <v>0.0017</v>
      </c>
      <c r="BN44" s="17"/>
      <c r="BO44" s="23" t="s">
        <v>473</v>
      </c>
      <c r="BP44" s="24" t="n">
        <v>0.001</v>
      </c>
      <c r="BQ44" s="24" t="n">
        <v>0</v>
      </c>
      <c r="BR44" s="24" t="n">
        <v>0</v>
      </c>
      <c r="BS44" s="24" t="n">
        <v>0</v>
      </c>
      <c r="BT44" s="24" t="n">
        <v>0.0015</v>
      </c>
      <c r="BU44" s="24" t="n">
        <v>0</v>
      </c>
      <c r="BV44" s="24" t="n">
        <v>0.0022</v>
      </c>
      <c r="BW44" s="24" t="n">
        <v>0.0024</v>
      </c>
      <c r="BX44" s="24" t="n">
        <v>0.0013</v>
      </c>
      <c r="BY44" s="17"/>
      <c r="BZ44" s="23" t="s">
        <v>473</v>
      </c>
      <c r="CA44" s="24" t="n">
        <v>0.0002</v>
      </c>
      <c r="CB44" s="24" t="n">
        <v>0.0002</v>
      </c>
      <c r="CC44" s="24" t="n">
        <v>0.0002</v>
      </c>
      <c r="CD44" s="24" t="n">
        <v>0</v>
      </c>
      <c r="CE44" s="24" t="n">
        <v>0.0008</v>
      </c>
      <c r="CF44" s="24" t="n">
        <v>0</v>
      </c>
      <c r="CG44" s="24" t="n">
        <v>0</v>
      </c>
      <c r="CH44" s="24" t="n">
        <v>0</v>
      </c>
      <c r="CI44" s="24" t="n">
        <v>0.0004</v>
      </c>
      <c r="CJ44" s="17"/>
      <c r="CK44" s="23" t="s">
        <v>473</v>
      </c>
      <c r="CL44" s="24" t="n">
        <v>0.9495</v>
      </c>
      <c r="CM44" s="24" t="n">
        <v>0.9074</v>
      </c>
      <c r="CN44" s="24" t="n">
        <v>0.8404</v>
      </c>
      <c r="CO44" s="24" t="n">
        <v>0.8051</v>
      </c>
      <c r="CP44" s="24" t="n">
        <v>0.9423</v>
      </c>
      <c r="CQ44" s="24" t="n">
        <v>0.8153</v>
      </c>
      <c r="CR44" s="24" t="n">
        <v>0.9556</v>
      </c>
      <c r="CS44" s="24" t="n">
        <v>0.9273</v>
      </c>
      <c r="CT44" s="24" t="n">
        <v>0.8128</v>
      </c>
      <c r="CU44" s="17"/>
    </row>
    <row r="45" ht="16.5" customHeight="1">
      <c r="A45" s="23" t="s">
        <v>474</v>
      </c>
      <c r="B45" s="24" t="n">
        <v>0.0285</v>
      </c>
      <c r="C45" s="24" t="n">
        <v>0.0282</v>
      </c>
      <c r="D45" s="24" t="n">
        <v>0.0277</v>
      </c>
      <c r="E45" s="24" t="n">
        <v>0.0272</v>
      </c>
      <c r="F45" s="24" t="n">
        <v>0.0275</v>
      </c>
      <c r="G45" s="24" t="n">
        <v>0.0278</v>
      </c>
      <c r="H45" s="24" t="n">
        <v>0.0312</v>
      </c>
      <c r="I45" s="24" t="n">
        <v>0.0283</v>
      </c>
      <c r="J45" s="24" t="n">
        <v>0.0276</v>
      </c>
      <c r="K45" s="17"/>
      <c r="L45" s="23" t="s">
        <v>474</v>
      </c>
      <c r="M45" s="24" t="n">
        <v>0.0053</v>
      </c>
      <c r="N45" s="24" t="n">
        <v>0.0045</v>
      </c>
      <c r="O45" s="24" t="n">
        <v>0.0094</v>
      </c>
      <c r="P45" s="24" t="n">
        <v>0.0036</v>
      </c>
      <c r="Q45" s="24" t="n">
        <v>0.0043</v>
      </c>
      <c r="R45" s="24" t="n">
        <v>0.0052</v>
      </c>
      <c r="S45" s="24" t="n">
        <v>0.0095</v>
      </c>
      <c r="T45" s="24" t="n">
        <v>0.004</v>
      </c>
      <c r="U45" s="24" t="n">
        <v>0.0039</v>
      </c>
      <c r="V45" s="17"/>
      <c r="W45" s="23" t="s">
        <v>474</v>
      </c>
      <c r="X45" s="24" t="n">
        <v>0.1874</v>
      </c>
      <c r="Y45" s="24" t="n">
        <v>0.1607</v>
      </c>
      <c r="Z45" s="24" t="n">
        <v>0.34</v>
      </c>
      <c r="AA45" s="24" t="n">
        <v>0.1305</v>
      </c>
      <c r="AB45" s="24" t="n">
        <v>0.1574</v>
      </c>
      <c r="AC45" s="24" t="n">
        <v>0.1868</v>
      </c>
      <c r="AD45" s="24" t="n">
        <v>0.3036</v>
      </c>
      <c r="AE45" s="24" t="n">
        <v>0.1397</v>
      </c>
      <c r="AF45" s="24" t="n">
        <v>0.1409</v>
      </c>
      <c r="AG45" s="17"/>
      <c r="AH45" s="23" t="s">
        <v>474</v>
      </c>
      <c r="AI45" s="24" t="n">
        <v>0.3035</v>
      </c>
      <c r="AJ45" s="24" t="n">
        <v>0.2626</v>
      </c>
      <c r="AK45" s="24" t="n">
        <v>0.3232</v>
      </c>
      <c r="AL45" s="24" t="n">
        <v>0.2697</v>
      </c>
      <c r="AM45" s="24" t="n">
        <v>0.2991</v>
      </c>
      <c r="AN45" s="24" t="n">
        <v>0.3378</v>
      </c>
      <c r="AO45" s="24" t="n">
        <v>0.3434</v>
      </c>
      <c r="AP45" s="24" t="n">
        <v>0.2781</v>
      </c>
      <c r="AQ45" s="24" t="n">
        <v>0.2954</v>
      </c>
      <c r="AR45" s="17"/>
      <c r="AS45" s="23" t="s">
        <v>474</v>
      </c>
      <c r="AT45" s="24" t="n">
        <v>0.2976</v>
      </c>
      <c r="AU45" s="24" t="n">
        <v>0.265</v>
      </c>
      <c r="AV45" s="24" t="n">
        <v>0.3278</v>
      </c>
      <c r="AW45" s="24" t="n">
        <v>0.2911</v>
      </c>
      <c r="AX45" s="24" t="n">
        <v>0.3269</v>
      </c>
      <c r="AY45" s="24" t="n">
        <v>0.3289</v>
      </c>
      <c r="AZ45" s="24" t="n">
        <v>0.3378</v>
      </c>
      <c r="BA45" s="24" t="n">
        <v>0.2843</v>
      </c>
      <c r="BB45" s="24" t="n">
        <v>0.3131</v>
      </c>
      <c r="BC45" s="17"/>
      <c r="BD45" s="23" t="s">
        <v>474</v>
      </c>
      <c r="BE45" s="24" t="n">
        <v>0.0092</v>
      </c>
      <c r="BF45" s="24" t="n">
        <v>0.0104</v>
      </c>
      <c r="BG45" s="24" t="n">
        <v>0.0139</v>
      </c>
      <c r="BH45" s="24" t="n">
        <v>0.0087</v>
      </c>
      <c r="BI45" s="24" t="n">
        <v>0.01</v>
      </c>
      <c r="BJ45" s="24" t="n">
        <v>0.0081</v>
      </c>
      <c r="BK45" s="24" t="n">
        <v>0.0132</v>
      </c>
      <c r="BL45" s="24" t="n">
        <v>0.0099</v>
      </c>
      <c r="BM45" s="24" t="n">
        <v>0.0067</v>
      </c>
      <c r="BN45" s="17"/>
      <c r="BO45" s="23" t="s">
        <v>474</v>
      </c>
      <c r="BP45" s="24" t="n">
        <v>0.001</v>
      </c>
      <c r="BQ45" s="24" t="n">
        <v>0</v>
      </c>
      <c r="BR45" s="24" t="n">
        <v>0</v>
      </c>
      <c r="BS45" s="24" t="n">
        <v>0.0011</v>
      </c>
      <c r="BT45" s="24" t="n">
        <v>0.0059</v>
      </c>
      <c r="BU45" s="24" t="n">
        <v>0.0026</v>
      </c>
      <c r="BV45" s="24" t="n">
        <v>0</v>
      </c>
      <c r="BW45" s="24" t="n">
        <v>0.0012</v>
      </c>
      <c r="BX45" s="24" t="n">
        <v>0.0025</v>
      </c>
      <c r="BY45" s="17"/>
      <c r="BZ45" s="23" t="s">
        <v>474</v>
      </c>
      <c r="CA45" s="24" t="n">
        <v>0.004</v>
      </c>
      <c r="CB45" s="24" t="n">
        <v>0.0027</v>
      </c>
      <c r="CC45" s="24" t="n">
        <v>0.0072</v>
      </c>
      <c r="CD45" s="24" t="n">
        <v>0.0034</v>
      </c>
      <c r="CE45" s="24" t="n">
        <v>0.0032</v>
      </c>
      <c r="CF45" s="24" t="n">
        <v>0.002</v>
      </c>
      <c r="CG45" s="24" t="n">
        <v>0.0062</v>
      </c>
      <c r="CH45" s="24" t="n">
        <v>0.0065</v>
      </c>
      <c r="CI45" s="24" t="n">
        <v>0.0018</v>
      </c>
      <c r="CJ45" s="17"/>
      <c r="CK45" s="23" t="s">
        <v>474</v>
      </c>
      <c r="CL45" s="24" t="n">
        <v>0.8346</v>
      </c>
      <c r="CM45" s="24" t="n">
        <v>0.786</v>
      </c>
      <c r="CN45" s="24" t="n">
        <v>0.8497</v>
      </c>
      <c r="CO45" s="24" t="n">
        <v>0.7623</v>
      </c>
      <c r="CP45" s="24" t="n">
        <v>0.7838</v>
      </c>
      <c r="CQ45" s="24" t="n">
        <v>0.8474</v>
      </c>
      <c r="CR45" s="24" t="n">
        <v>0.8539</v>
      </c>
      <c r="CS45" s="24" t="n">
        <v>0.7685</v>
      </c>
      <c r="CT45" s="24" t="n">
        <v>0.8265</v>
      </c>
      <c r="CU45" s="17"/>
    </row>
    <row r="46" ht="16.5" customHeight="1">
      <c r="A46" s="23" t="s">
        <v>475</v>
      </c>
      <c r="B46" s="24" t="n">
        <v>0.1004</v>
      </c>
      <c r="C46" s="24" t="n">
        <v>0.0981</v>
      </c>
      <c r="D46" s="24" t="n">
        <v>0.1</v>
      </c>
      <c r="E46" s="24" t="n">
        <v>0.0978</v>
      </c>
      <c r="F46" s="24" t="n">
        <v>0.0943</v>
      </c>
      <c r="G46" s="24" t="n">
        <v>0.097</v>
      </c>
      <c r="H46" s="24" t="n">
        <v>0.0994</v>
      </c>
      <c r="I46" s="24" t="n">
        <v>0.0999</v>
      </c>
      <c r="J46" s="24" t="n">
        <v>0.0964</v>
      </c>
      <c r="K46" s="17"/>
      <c r="L46" s="23" t="s">
        <v>475</v>
      </c>
      <c r="M46" s="24" t="n">
        <v>0.0308</v>
      </c>
      <c r="N46" s="24" t="n">
        <v>0.0213</v>
      </c>
      <c r="O46" s="24" t="n">
        <v>0.0209</v>
      </c>
      <c r="P46" s="24" t="n">
        <v>0.0199</v>
      </c>
      <c r="Q46" s="24" t="n">
        <v>0.0233</v>
      </c>
      <c r="R46" s="24" t="n">
        <v>0.0272</v>
      </c>
      <c r="S46" s="24" t="n">
        <v>0.0227</v>
      </c>
      <c r="T46" s="24" t="n">
        <v>0.0202</v>
      </c>
      <c r="U46" s="24" t="n">
        <v>0.0213</v>
      </c>
      <c r="V46" s="17"/>
      <c r="W46" s="23" t="s">
        <v>475</v>
      </c>
      <c r="X46" s="24" t="n">
        <v>0.3065</v>
      </c>
      <c r="Y46" s="24" t="n">
        <v>0.2166</v>
      </c>
      <c r="Z46" s="24" t="n">
        <v>0.2089</v>
      </c>
      <c r="AA46" s="24" t="n">
        <v>0.2031</v>
      </c>
      <c r="AB46" s="24" t="n">
        <v>0.2467</v>
      </c>
      <c r="AC46" s="24" t="n">
        <v>0.281</v>
      </c>
      <c r="AD46" s="24" t="n">
        <v>0.2288</v>
      </c>
      <c r="AE46" s="24" t="n">
        <v>0.2025</v>
      </c>
      <c r="AF46" s="24" t="n">
        <v>0.2207</v>
      </c>
      <c r="AG46" s="17"/>
      <c r="AH46" s="23" t="s">
        <v>475</v>
      </c>
      <c r="AI46" s="24" t="n">
        <v>0.4211</v>
      </c>
      <c r="AJ46" s="24" t="n">
        <v>0.4143</v>
      </c>
      <c r="AK46" s="24" t="n">
        <v>0.4224</v>
      </c>
      <c r="AL46" s="24" t="n">
        <v>0.4355</v>
      </c>
      <c r="AM46" s="24" t="n">
        <v>0.5324</v>
      </c>
      <c r="AN46" s="24" t="n">
        <v>0.5246</v>
      </c>
      <c r="AO46" s="24" t="n">
        <v>0.5134</v>
      </c>
      <c r="AP46" s="24" t="n">
        <v>0.4227</v>
      </c>
      <c r="AQ46" s="24" t="n">
        <v>0.4963</v>
      </c>
      <c r="AR46" s="17"/>
      <c r="AS46" s="23" t="s">
        <v>475</v>
      </c>
      <c r="AT46" s="24" t="n">
        <v>0.2744</v>
      </c>
      <c r="AU46" s="24" t="n">
        <v>0.2747</v>
      </c>
      <c r="AV46" s="24" t="n">
        <v>0.2839</v>
      </c>
      <c r="AW46" s="24" t="n">
        <v>0.3032</v>
      </c>
      <c r="AX46" s="24" t="n">
        <v>0.359</v>
      </c>
      <c r="AY46" s="24" t="n">
        <v>0.3341</v>
      </c>
      <c r="AZ46" s="24" t="n">
        <v>0.3335</v>
      </c>
      <c r="BA46" s="24" t="n">
        <v>0.2783</v>
      </c>
      <c r="BB46" s="24" t="n">
        <v>0.3023</v>
      </c>
      <c r="BC46" s="17"/>
      <c r="BD46" s="23" t="s">
        <v>475</v>
      </c>
      <c r="BE46" s="24" t="n">
        <v>0.0342</v>
      </c>
      <c r="BF46" s="24" t="n">
        <v>0.0245</v>
      </c>
      <c r="BG46" s="24" t="n">
        <v>0.0383</v>
      </c>
      <c r="BH46" s="24" t="n">
        <v>0.0248</v>
      </c>
      <c r="BI46" s="24" t="n">
        <v>0.02</v>
      </c>
      <c r="BJ46" s="24" t="n">
        <v>0.0325</v>
      </c>
      <c r="BK46" s="24" t="n">
        <v>0.0241</v>
      </c>
      <c r="BL46" s="24" t="n">
        <v>0.0304</v>
      </c>
      <c r="BM46" s="24" t="n">
        <v>0.0268</v>
      </c>
      <c r="BN46" s="17"/>
      <c r="BO46" s="23" t="s">
        <v>475</v>
      </c>
      <c r="BP46" s="24" t="n">
        <v>0.0135</v>
      </c>
      <c r="BQ46" s="24" t="n">
        <v>0.0144</v>
      </c>
      <c r="BR46" s="24" t="n">
        <v>0.0086</v>
      </c>
      <c r="BS46" s="24" t="n">
        <v>0.0177</v>
      </c>
      <c r="BT46" s="24" t="n">
        <v>0.0244</v>
      </c>
      <c r="BU46" s="24" t="n">
        <v>0.0217</v>
      </c>
      <c r="BV46" s="24" t="n">
        <v>0.0323</v>
      </c>
      <c r="BW46" s="24" t="n">
        <v>0.0202</v>
      </c>
      <c r="BX46" s="24" t="n">
        <v>0.014</v>
      </c>
      <c r="BY46" s="17"/>
      <c r="BZ46" s="23" t="s">
        <v>475</v>
      </c>
      <c r="CA46" s="24" t="n">
        <v>0.0681</v>
      </c>
      <c r="CB46" s="24" t="n">
        <v>0.0265</v>
      </c>
      <c r="CC46" s="24" t="n">
        <v>0.0403</v>
      </c>
      <c r="CD46" s="24" t="n">
        <v>0.0199</v>
      </c>
      <c r="CE46" s="24" t="n">
        <v>0.0364</v>
      </c>
      <c r="CF46" s="24" t="n">
        <v>0.0301</v>
      </c>
      <c r="CG46" s="24" t="n">
        <v>0.0225</v>
      </c>
      <c r="CH46" s="24" t="n">
        <v>0.0259</v>
      </c>
      <c r="CI46" s="24" t="n">
        <v>0.0237</v>
      </c>
      <c r="CJ46" s="17"/>
      <c r="CK46" s="23" t="s">
        <v>475</v>
      </c>
      <c r="CL46" s="24" t="n">
        <v>0.8931</v>
      </c>
      <c r="CM46" s="24" t="n">
        <v>0.8928</v>
      </c>
      <c r="CN46" s="24" t="n">
        <v>0.8137</v>
      </c>
      <c r="CO46" s="24" t="n">
        <v>0.8783</v>
      </c>
      <c r="CP46" s="24" t="n">
        <v>0.9191</v>
      </c>
      <c r="CQ46" s="24" t="n">
        <v>0.8836</v>
      </c>
      <c r="CR46" s="24" t="n">
        <v>0.8889</v>
      </c>
      <c r="CS46" s="24" t="n">
        <v>0.8608</v>
      </c>
      <c r="CT46" s="24" t="n">
        <v>0.8734</v>
      </c>
      <c r="CU46" s="17"/>
    </row>
    <row r="47" ht="16.5" customHeight="1">
      <c r="A47" s="23" t="s">
        <v>476</v>
      </c>
      <c r="B47" s="24" t="n">
        <v>0.065</v>
      </c>
      <c r="C47" s="24" t="n">
        <v>0.0642</v>
      </c>
      <c r="D47" s="24" t="n">
        <v>0.0615</v>
      </c>
      <c r="E47" s="24" t="n">
        <v>0.0593</v>
      </c>
      <c r="F47" s="24" t="n">
        <v>0.0614</v>
      </c>
      <c r="G47" s="24" t="n">
        <v>0.0612</v>
      </c>
      <c r="H47" s="24" t="n">
        <v>0.0574</v>
      </c>
      <c r="I47" s="24" t="n">
        <v>0.0631</v>
      </c>
      <c r="J47" s="24" t="n">
        <v>0.0564</v>
      </c>
      <c r="K47" s="17"/>
      <c r="L47" s="23" t="s">
        <v>476</v>
      </c>
      <c r="M47" s="24" t="n">
        <v>0.016</v>
      </c>
      <c r="N47" s="24" t="n">
        <v>0.0167</v>
      </c>
      <c r="O47" s="24" t="n">
        <v>0.0201</v>
      </c>
      <c r="P47" s="24" t="n">
        <v>0.0255</v>
      </c>
      <c r="Q47" s="24" t="n">
        <v>0.0238</v>
      </c>
      <c r="R47" s="24" t="n">
        <v>0.0125</v>
      </c>
      <c r="S47" s="24" t="n">
        <v>0.0132</v>
      </c>
      <c r="T47" s="24" t="n">
        <v>0.0129</v>
      </c>
      <c r="U47" s="24" t="n">
        <v>0.0144</v>
      </c>
      <c r="V47" s="17"/>
      <c r="W47" s="23" t="s">
        <v>476</v>
      </c>
      <c r="X47" s="24" t="n">
        <v>0.2465</v>
      </c>
      <c r="Y47" s="24" t="n">
        <v>0.2599</v>
      </c>
      <c r="Z47" s="24" t="n">
        <v>0.326</v>
      </c>
      <c r="AA47" s="24" t="n">
        <v>0.4291</v>
      </c>
      <c r="AB47" s="24" t="n">
        <v>0.3878</v>
      </c>
      <c r="AC47" s="24" t="n">
        <v>0.2051</v>
      </c>
      <c r="AD47" s="24" t="n">
        <v>0.2305</v>
      </c>
      <c r="AE47" s="24" t="n">
        <v>0.2043</v>
      </c>
      <c r="AF47" s="24" t="n">
        <v>0.256</v>
      </c>
      <c r="AG47" s="17"/>
      <c r="AH47" s="23" t="s">
        <v>476</v>
      </c>
      <c r="AI47" s="24" t="n">
        <v>0.3507</v>
      </c>
      <c r="AJ47" s="24" t="n">
        <v>0.3745</v>
      </c>
      <c r="AK47" s="24" t="n">
        <v>0.3961</v>
      </c>
      <c r="AL47" s="24" t="n">
        <v>0.3752</v>
      </c>
      <c r="AM47" s="24" t="n">
        <v>0.3914</v>
      </c>
      <c r="AN47" s="24" t="n">
        <v>0.3574</v>
      </c>
      <c r="AO47" s="24" t="n">
        <v>0.391</v>
      </c>
      <c r="AP47" s="24" t="n">
        <v>0.3741</v>
      </c>
      <c r="AQ47" s="24" t="n">
        <v>0.3797</v>
      </c>
      <c r="AR47" s="17"/>
      <c r="AS47" s="23" t="s">
        <v>476</v>
      </c>
      <c r="AT47" s="24" t="n">
        <v>0.2125</v>
      </c>
      <c r="AU47" s="24" t="n">
        <v>0.2382</v>
      </c>
      <c r="AV47" s="24" t="n">
        <v>0.2508</v>
      </c>
      <c r="AW47" s="24" t="n">
        <v>0.229</v>
      </c>
      <c r="AX47" s="24" t="n">
        <v>0.2548</v>
      </c>
      <c r="AY47" s="24" t="n">
        <v>0.2271</v>
      </c>
      <c r="AZ47" s="24" t="n">
        <v>0.2416</v>
      </c>
      <c r="BA47" s="24" t="n">
        <v>0.2213</v>
      </c>
      <c r="BB47" s="24" t="n">
        <v>0.2277</v>
      </c>
      <c r="BC47" s="17"/>
      <c r="BD47" s="23" t="s">
        <v>476</v>
      </c>
      <c r="BE47" s="24" t="n">
        <v>0.0276</v>
      </c>
      <c r="BF47" s="24" t="n">
        <v>0.0217</v>
      </c>
      <c r="BG47" s="24" t="n">
        <v>0.0192</v>
      </c>
      <c r="BH47" s="24" t="n">
        <v>0.0376</v>
      </c>
      <c r="BI47" s="24" t="n">
        <v>0.0375</v>
      </c>
      <c r="BJ47" s="24" t="n">
        <v>0.0171</v>
      </c>
      <c r="BK47" s="24" t="n">
        <v>0.0285</v>
      </c>
      <c r="BL47" s="24" t="n">
        <v>0.028</v>
      </c>
      <c r="BM47" s="24" t="n">
        <v>0.0139</v>
      </c>
      <c r="BN47" s="17"/>
      <c r="BO47" s="23" t="s">
        <v>476</v>
      </c>
      <c r="BP47" s="24" t="n">
        <v>0.0114</v>
      </c>
      <c r="BQ47" s="24" t="n">
        <v>0.0066</v>
      </c>
      <c r="BR47" s="24" t="n">
        <v>0.0012</v>
      </c>
      <c r="BS47" s="24" t="n">
        <v>0.0064</v>
      </c>
      <c r="BT47" s="24" t="n">
        <v>0.0066</v>
      </c>
      <c r="BU47" s="24" t="n">
        <v>0.0057</v>
      </c>
      <c r="BV47" s="24" t="n">
        <v>0.0033</v>
      </c>
      <c r="BW47" s="24" t="n">
        <v>0.0128</v>
      </c>
      <c r="BX47" s="24" t="n">
        <v>0.0064</v>
      </c>
      <c r="BY47" s="17"/>
      <c r="BZ47" s="23" t="s">
        <v>476</v>
      </c>
      <c r="CA47" s="24" t="n">
        <v>0.0497</v>
      </c>
      <c r="CB47" s="24" t="n">
        <v>0.0213</v>
      </c>
      <c r="CC47" s="24" t="n">
        <v>0.0442</v>
      </c>
      <c r="CD47" s="24" t="n">
        <v>0.0221</v>
      </c>
      <c r="CE47" s="24" t="n">
        <v>0.0309</v>
      </c>
      <c r="CF47" s="24" t="n">
        <v>0.0215</v>
      </c>
      <c r="CG47" s="24" t="n">
        <v>0.0143</v>
      </c>
      <c r="CH47" s="24" t="n">
        <v>0.0147</v>
      </c>
      <c r="CI47" s="24" t="n">
        <v>0.0263</v>
      </c>
      <c r="CJ47" s="17"/>
      <c r="CK47" s="23" t="s">
        <v>476</v>
      </c>
      <c r="CL47" s="24" t="n">
        <v>0.8343</v>
      </c>
      <c r="CM47" s="24" t="n">
        <v>0.8789</v>
      </c>
      <c r="CN47" s="24" t="n">
        <v>0.9029</v>
      </c>
      <c r="CO47" s="24" t="n">
        <v>0.856</v>
      </c>
      <c r="CP47" s="24" t="n">
        <v>0.852</v>
      </c>
      <c r="CQ47" s="24" t="n">
        <v>0.8668</v>
      </c>
      <c r="CR47" s="24" t="n">
        <v>0.7742</v>
      </c>
      <c r="CS47" s="24" t="n">
        <v>0.7989</v>
      </c>
      <c r="CT47" s="24" t="n">
        <v>0.9034</v>
      </c>
      <c r="CU47" s="17"/>
    </row>
    <row r="48" ht="16.5" customHeight="1">
      <c r="A48" s="23" t="s">
        <v>477</v>
      </c>
      <c r="B48" s="24" t="n">
        <v>0.0154</v>
      </c>
      <c r="C48" s="24" t="n">
        <v>0.0145</v>
      </c>
      <c r="D48" s="24" t="n">
        <v>0.0129</v>
      </c>
      <c r="E48" s="24" t="n">
        <v>0.0163</v>
      </c>
      <c r="F48" s="24" t="n">
        <v>0.0134</v>
      </c>
      <c r="G48" s="24" t="n">
        <v>0.014</v>
      </c>
      <c r="H48" s="24" t="n">
        <v>0.0154</v>
      </c>
      <c r="I48" s="24" t="n">
        <v>0.0164</v>
      </c>
      <c r="J48" s="24" t="n">
        <v>0.015</v>
      </c>
      <c r="K48" s="17"/>
      <c r="L48" s="23" t="s">
        <v>477</v>
      </c>
      <c r="M48" s="24" t="n">
        <v>0.003</v>
      </c>
      <c r="N48" s="24" t="n">
        <v>0.0016</v>
      </c>
      <c r="O48" s="24" t="n">
        <v>0.0024</v>
      </c>
      <c r="P48" s="24" t="n">
        <v>0.0026</v>
      </c>
      <c r="Q48" s="24" t="n">
        <v>0.0016</v>
      </c>
      <c r="R48" s="24" t="n">
        <v>0.0024</v>
      </c>
      <c r="S48" s="24" t="n">
        <v>0.0023</v>
      </c>
      <c r="T48" s="24" t="n">
        <v>0.0025</v>
      </c>
      <c r="U48" s="24" t="n">
        <v>0.0019</v>
      </c>
      <c r="V48" s="17"/>
      <c r="W48" s="23" t="s">
        <v>477</v>
      </c>
      <c r="X48" s="24" t="n">
        <v>0.194</v>
      </c>
      <c r="Y48" s="24" t="n">
        <v>0.1104</v>
      </c>
      <c r="Z48" s="24" t="n">
        <v>0.1836</v>
      </c>
      <c r="AA48" s="24" t="n">
        <v>0.161</v>
      </c>
      <c r="AB48" s="24" t="n">
        <v>0.121</v>
      </c>
      <c r="AC48" s="24" t="n">
        <v>0.1728</v>
      </c>
      <c r="AD48" s="24" t="n">
        <v>0.1494</v>
      </c>
      <c r="AE48" s="24" t="n">
        <v>0.1492</v>
      </c>
      <c r="AF48" s="24" t="n">
        <v>0.1296</v>
      </c>
      <c r="AG48" s="17"/>
      <c r="AH48" s="23" t="s">
        <v>477</v>
      </c>
      <c r="AI48" s="24" t="n">
        <v>0.1613</v>
      </c>
      <c r="AJ48" s="24" t="n">
        <v>0.1099</v>
      </c>
      <c r="AK48" s="24" t="n">
        <v>0.1732</v>
      </c>
      <c r="AL48" s="24" t="n">
        <v>0.1542</v>
      </c>
      <c r="AM48" s="24" t="n">
        <v>0.1247</v>
      </c>
      <c r="AN48" s="24" t="n">
        <v>0.16</v>
      </c>
      <c r="AO48" s="24" t="n">
        <v>0.127</v>
      </c>
      <c r="AP48" s="24" t="n">
        <v>0.1335</v>
      </c>
      <c r="AQ48" s="24" t="n">
        <v>0.1236</v>
      </c>
      <c r="AR48" s="17"/>
      <c r="AS48" s="23" t="s">
        <v>477</v>
      </c>
      <c r="AT48" s="24" t="n">
        <v>0.1453</v>
      </c>
      <c r="AU48" s="24" t="n">
        <v>0.1123</v>
      </c>
      <c r="AV48" s="24" t="n">
        <v>0.1422</v>
      </c>
      <c r="AW48" s="24" t="n">
        <v>0.1495</v>
      </c>
      <c r="AX48" s="24" t="n">
        <v>0.1398</v>
      </c>
      <c r="AY48" s="24" t="n">
        <v>0.1328</v>
      </c>
      <c r="AZ48" s="24" t="n">
        <v>0.1155</v>
      </c>
      <c r="BA48" s="24" t="n">
        <v>0.1415</v>
      </c>
      <c r="BB48" s="24" t="n">
        <v>0.1305</v>
      </c>
      <c r="BC48" s="17"/>
      <c r="BD48" s="23" t="s">
        <v>477</v>
      </c>
      <c r="BE48" s="24" t="n">
        <v>0.0027</v>
      </c>
      <c r="BF48" s="24" t="n">
        <v>0.0026</v>
      </c>
      <c r="BG48" s="24" t="n">
        <v>0.0036</v>
      </c>
      <c r="BH48" s="24" t="n">
        <v>0.0035</v>
      </c>
      <c r="BI48" s="24" t="n">
        <v>0.0025</v>
      </c>
      <c r="BJ48" s="24" t="n">
        <v>0.0033</v>
      </c>
      <c r="BK48" s="24" t="n">
        <v>0.0026</v>
      </c>
      <c r="BL48" s="24" t="n">
        <v>0.0037</v>
      </c>
      <c r="BM48" s="24" t="n">
        <v>0.0031</v>
      </c>
      <c r="BN48" s="17"/>
      <c r="BO48" s="23" t="s">
        <v>477</v>
      </c>
      <c r="BP48" s="24" t="n">
        <v>0.001</v>
      </c>
      <c r="BQ48" s="24" t="n">
        <v>0</v>
      </c>
      <c r="BR48" s="24" t="n">
        <v>0.0025</v>
      </c>
      <c r="BS48" s="24" t="n">
        <v>0.0021</v>
      </c>
      <c r="BT48" s="24" t="n">
        <v>0.0015</v>
      </c>
      <c r="BU48" s="24" t="n">
        <v>0.0013</v>
      </c>
      <c r="BV48" s="24" t="n">
        <v>0.0056</v>
      </c>
      <c r="BW48" s="24" t="n">
        <v>0.0012</v>
      </c>
      <c r="BX48" s="24" t="n">
        <v>0</v>
      </c>
      <c r="BY48" s="17"/>
      <c r="BZ48" s="23" t="s">
        <v>477</v>
      </c>
      <c r="CA48" s="24" t="n">
        <v>0</v>
      </c>
      <c r="CB48" s="24" t="n">
        <v>0.0002</v>
      </c>
      <c r="CC48" s="24" t="n">
        <v>0</v>
      </c>
      <c r="CD48" s="24" t="n">
        <v>0</v>
      </c>
      <c r="CE48" s="24" t="n">
        <v>0.0004</v>
      </c>
      <c r="CF48" s="24" t="n">
        <v>0.0023</v>
      </c>
      <c r="CG48" s="24" t="n">
        <v>0.0022</v>
      </c>
      <c r="CH48" s="24" t="n">
        <v>0.0005</v>
      </c>
      <c r="CI48" s="24" t="n">
        <v>0.0006</v>
      </c>
      <c r="CJ48" s="17"/>
      <c r="CK48" s="23" t="s">
        <v>477</v>
      </c>
      <c r="CL48" s="24" t="n">
        <v>0.9135</v>
      </c>
      <c r="CM48" s="24" t="n">
        <v>0.8497</v>
      </c>
      <c r="CN48" s="24" t="n">
        <v>0.8462</v>
      </c>
      <c r="CO48" s="24" t="n">
        <v>0.8681</v>
      </c>
      <c r="CP48" s="24" t="n">
        <v>0.8536</v>
      </c>
      <c r="CQ48" s="24" t="n">
        <v>0.8659</v>
      </c>
      <c r="CR48" s="24" t="n">
        <v>0.8811</v>
      </c>
      <c r="CS48" s="24" t="n">
        <v>0.8613</v>
      </c>
      <c r="CT48" s="24" t="n">
        <v>0.8384</v>
      </c>
      <c r="CU48" s="17"/>
    </row>
    <row r="49" ht="16.5" customHeight="1">
      <c r="A49" s="23" t="s">
        <v>478</v>
      </c>
      <c r="B49" s="24" t="n">
        <v>0.0201</v>
      </c>
      <c r="C49" s="24" t="n">
        <v>0.0195</v>
      </c>
      <c r="D49" s="24" t="n">
        <v>0.0187</v>
      </c>
      <c r="E49" s="24" t="n">
        <v>0.0187</v>
      </c>
      <c r="F49" s="24" t="n">
        <v>0.0196</v>
      </c>
      <c r="G49" s="24" t="n">
        <v>0.0198</v>
      </c>
      <c r="H49" s="24" t="n">
        <v>0.0202</v>
      </c>
      <c r="I49" s="24" t="n">
        <v>0.0211</v>
      </c>
      <c r="J49" s="24" t="n">
        <v>0.0199</v>
      </c>
      <c r="K49" s="17"/>
      <c r="L49" s="23" t="s">
        <v>478</v>
      </c>
      <c r="M49" s="24" t="n">
        <v>0.0078</v>
      </c>
      <c r="N49" s="24" t="n">
        <v>0.0073</v>
      </c>
      <c r="O49" s="24" t="n">
        <v>0.0063</v>
      </c>
      <c r="P49" s="24" t="n">
        <v>0.0054</v>
      </c>
      <c r="Q49" s="24" t="n">
        <v>0.0049</v>
      </c>
      <c r="R49" s="24" t="n">
        <v>0.0062</v>
      </c>
      <c r="S49" s="24" t="n">
        <v>0.0074</v>
      </c>
      <c r="T49" s="24" t="n">
        <v>0.006</v>
      </c>
      <c r="U49" s="24" t="n">
        <v>0.0056</v>
      </c>
      <c r="V49" s="17"/>
      <c r="W49" s="23" t="s">
        <v>478</v>
      </c>
      <c r="X49" s="24" t="n">
        <v>0.388</v>
      </c>
      <c r="Y49" s="24" t="n">
        <v>0.375</v>
      </c>
      <c r="Z49" s="24" t="n">
        <v>0.3354</v>
      </c>
      <c r="AA49" s="24" t="n">
        <v>0.2901</v>
      </c>
      <c r="AB49" s="24" t="n">
        <v>0.249</v>
      </c>
      <c r="AC49" s="24" t="n">
        <v>0.3121</v>
      </c>
      <c r="AD49" s="24" t="n">
        <v>0.3672</v>
      </c>
      <c r="AE49" s="24" t="n">
        <v>0.2863</v>
      </c>
      <c r="AF49" s="24" t="n">
        <v>0.2786</v>
      </c>
      <c r="AG49" s="17"/>
      <c r="AH49" s="23" t="s">
        <v>478</v>
      </c>
      <c r="AI49" s="24" t="n">
        <v>0.4241</v>
      </c>
      <c r="AJ49" s="24" t="n">
        <v>0.394</v>
      </c>
      <c r="AK49" s="24" t="n">
        <v>0.3394</v>
      </c>
      <c r="AL49" s="24" t="n">
        <v>0.3469</v>
      </c>
      <c r="AM49" s="24" t="n">
        <v>0.3187</v>
      </c>
      <c r="AN49" s="24" t="n">
        <v>0.3746</v>
      </c>
      <c r="AO49" s="24" t="n">
        <v>0.3807</v>
      </c>
      <c r="AP49" s="24" t="n">
        <v>0.3809</v>
      </c>
      <c r="AQ49" s="24" t="n">
        <v>0.3349</v>
      </c>
      <c r="AR49" s="17"/>
      <c r="AS49" s="23" t="s">
        <v>478</v>
      </c>
      <c r="AT49" s="24" t="n">
        <v>0.5593</v>
      </c>
      <c r="AU49" s="24" t="n">
        <v>0.4846</v>
      </c>
      <c r="AV49" s="24" t="n">
        <v>0.4128</v>
      </c>
      <c r="AW49" s="24" t="n">
        <v>0.4097</v>
      </c>
      <c r="AX49" s="24" t="n">
        <v>0.407</v>
      </c>
      <c r="AY49" s="24" t="n">
        <v>0.441</v>
      </c>
      <c r="AZ49" s="24" t="n">
        <v>0.4508</v>
      </c>
      <c r="BA49" s="24" t="n">
        <v>0.4752</v>
      </c>
      <c r="BB49" s="24" t="n">
        <v>0.4005</v>
      </c>
      <c r="BC49" s="17"/>
      <c r="BD49" s="23" t="s">
        <v>478</v>
      </c>
      <c r="BE49" s="24" t="n">
        <v>0.0046</v>
      </c>
      <c r="BF49" s="24" t="n">
        <v>0.0023</v>
      </c>
      <c r="BG49" s="24" t="n">
        <v>0.0047</v>
      </c>
      <c r="BH49" s="24" t="n">
        <v>0.004</v>
      </c>
      <c r="BI49" s="24" t="n">
        <v>0.0034</v>
      </c>
      <c r="BJ49" s="24" t="n">
        <v>0.0044</v>
      </c>
      <c r="BK49" s="24" t="n">
        <v>0.0052</v>
      </c>
      <c r="BL49" s="24" t="n">
        <v>0.0044</v>
      </c>
      <c r="BM49" s="24" t="n">
        <v>0.0032</v>
      </c>
      <c r="BN49" s="17"/>
      <c r="BO49" s="23" t="s">
        <v>478</v>
      </c>
      <c r="BP49" s="24" t="n">
        <v>0.0052</v>
      </c>
      <c r="BQ49" s="24" t="n">
        <v>0.0011</v>
      </c>
      <c r="BR49" s="24" t="n">
        <v>0.0025</v>
      </c>
      <c r="BS49" s="24" t="n">
        <v>0.0032</v>
      </c>
      <c r="BT49" s="24" t="n">
        <v>0.003</v>
      </c>
      <c r="BU49" s="24" t="n">
        <v>0.0026</v>
      </c>
      <c r="BV49" s="24" t="n">
        <v>0</v>
      </c>
      <c r="BW49" s="24" t="n">
        <v>0.0037</v>
      </c>
      <c r="BX49" s="24" t="n">
        <v>0.0025</v>
      </c>
      <c r="BY49" s="17"/>
      <c r="BZ49" s="23" t="s">
        <v>478</v>
      </c>
      <c r="CA49" s="24" t="n">
        <v>0.0047</v>
      </c>
      <c r="CB49" s="24" t="n">
        <v>0.0002</v>
      </c>
      <c r="CC49" s="24" t="n">
        <v>0.0004</v>
      </c>
      <c r="CD49" s="24" t="n">
        <v>0.0011</v>
      </c>
      <c r="CE49" s="24" t="n">
        <v>0.0014</v>
      </c>
      <c r="CF49" s="24" t="n">
        <v>0.0029</v>
      </c>
      <c r="CG49" s="24" t="n">
        <v>0.0054</v>
      </c>
      <c r="CH49" s="24" t="n">
        <v>0.0044</v>
      </c>
      <c r="CI49" s="24" t="n">
        <v>0.0032</v>
      </c>
      <c r="CJ49" s="17"/>
      <c r="CK49" s="23" t="s">
        <v>478</v>
      </c>
      <c r="CL49" s="24" t="n">
        <v>0.9434</v>
      </c>
      <c r="CM49" s="24" t="n">
        <v>0.9705</v>
      </c>
      <c r="CN49" s="24" t="n">
        <v>0.9233</v>
      </c>
      <c r="CO49" s="24" t="n">
        <v>0.928</v>
      </c>
      <c r="CP49" s="24" t="n">
        <v>0.9347</v>
      </c>
      <c r="CQ49" s="24" t="n">
        <v>0.9304</v>
      </c>
      <c r="CR49" s="24" t="n">
        <v>0.926</v>
      </c>
      <c r="CS49" s="24" t="n">
        <v>0.9325</v>
      </c>
      <c r="CT49" s="24" t="n">
        <v>0.9425</v>
      </c>
      <c r="CU49" s="17"/>
    </row>
    <row r="51" ht="54.75" customHeight="1">
      <c r="A51" s="469" t="s">
        <v>366</v>
      </c>
    </row>
  </sheetData>
  <mergeCells count="13">
    <mergeCell ref="CO5:CO12"/>
    <mergeCell ref="CP5:CP12"/>
    <mergeCell ref="CQ5:CQ12"/>
    <mergeCell ref="CR5:CR12"/>
    <mergeCell ref="A25:J25"/>
    <mergeCell ref="L25:U25"/>
    <mergeCell ref="W25:AF25"/>
    <mergeCell ref="AH25:AQ25"/>
    <mergeCell ref="AS25:BB25"/>
    <mergeCell ref="BD25:BM25"/>
    <mergeCell ref="BO25:BX25"/>
    <mergeCell ref="BZ25:CI25"/>
    <mergeCell ref="CK25:CT25"/>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cols>
    <col min="1" max="1" width="9.2490234375"/>
    <col min="2" max="12" width="7.5380859375"/>
    <col min="13" max="13" width="7.623046875"/>
    <col min="14" max="14" width="9.2490234375"/>
    <col min="15" max="25" width="7.5380859375"/>
    <col min="26" max="26" width="7.623046875"/>
    <col min="27" max="27" width="9.2490234375"/>
    <col min="28" max="38" width="7.5380859375"/>
    <col min="39" max="39" width="7.623046875"/>
    <col min="40" max="40" width="9.2490234375"/>
    <col min="41" max="51" width="7.5380859375"/>
    <col min="52" max="52" width="7.623046875"/>
  </cols>
  <sheetData>
    <row r="1" ht="22.5" customHeight="1">
      <c r="A1" s="12" t="s">
        <v>488</v>
      </c>
      <c r="B1" s="11"/>
      <c r="C1" s="11"/>
      <c r="D1" s="11"/>
      <c r="E1" s="11"/>
      <c r="F1" s="11"/>
      <c r="G1" s="11"/>
      <c r="H1" s="11"/>
      <c r="I1" s="11"/>
      <c r="J1" s="11"/>
      <c r="K1" s="11"/>
      <c r="L1" s="11"/>
      <c r="M1" s="15"/>
      <c r="N1" s="12" t="s">
        <v>489</v>
      </c>
      <c r="O1" s="11"/>
      <c r="P1" s="11"/>
      <c r="Q1" s="11"/>
      <c r="R1" s="11"/>
      <c r="S1" s="11"/>
      <c r="T1" s="11"/>
      <c r="U1" s="11"/>
      <c r="V1" s="11"/>
      <c r="W1" s="11"/>
      <c r="X1" s="11"/>
      <c r="Y1" s="11"/>
      <c r="Z1" s="15"/>
      <c r="AA1" s="12" t="s">
        <v>490</v>
      </c>
      <c r="AB1" s="11"/>
      <c r="AC1" s="11"/>
      <c r="AD1" s="11"/>
      <c r="AE1" s="11"/>
      <c r="AF1" s="11"/>
      <c r="AG1" s="11"/>
      <c r="AH1" s="11"/>
      <c r="AI1" s="11"/>
      <c r="AJ1" s="11"/>
      <c r="AK1" s="11"/>
      <c r="AL1" s="11"/>
      <c r="AM1" s="15"/>
      <c r="AN1" s="17"/>
      <c r="AO1" s="17"/>
      <c r="AP1" s="17"/>
      <c r="AQ1" s="17"/>
      <c r="AR1" s="17"/>
      <c r="AS1" s="17"/>
      <c r="AT1" s="17"/>
      <c r="AU1" s="17"/>
      <c r="AV1" s="17"/>
      <c r="AW1" s="17"/>
      <c r="AX1" s="17"/>
      <c r="AY1" s="17"/>
      <c r="AZ1" s="17"/>
      <c r="BA1" s="17"/>
      <c r="BB1" s="17"/>
      <c r="BC1" s="17"/>
      <c r="BD1" s="17"/>
      <c r="BE1" s="17"/>
      <c r="BF1" s="17"/>
      <c r="BG1" s="17"/>
      <c r="BH1" s="17"/>
      <c r="BI1" s="17"/>
      <c r="BJ1" s="17"/>
      <c r="BK1" s="17"/>
      <c r="BL1" s="17"/>
      <c r="BM1" s="17"/>
      <c r="BN1" s="17"/>
      <c r="BO1" s="17"/>
      <c r="BP1" s="17"/>
      <c r="BQ1" s="17"/>
      <c r="BR1" s="17"/>
      <c r="BS1" s="17"/>
      <c r="BT1" s="17"/>
      <c r="BU1" s="17"/>
      <c r="BV1" s="17"/>
      <c r="BW1" s="17"/>
      <c r="BX1" s="17"/>
      <c r="BY1" s="17"/>
      <c r="BZ1" s="17"/>
      <c r="CA1" s="17"/>
      <c r="CB1" s="17"/>
      <c r="CC1" s="17"/>
      <c r="CD1" s="17"/>
      <c r="CE1" s="17"/>
      <c r="CF1" s="17"/>
      <c r="CG1" s="17"/>
      <c r="CH1" s="17"/>
      <c r="CI1" s="17"/>
      <c r="CJ1" s="17"/>
      <c r="CK1" s="17"/>
      <c r="CL1" s="17"/>
      <c r="CM1" s="17"/>
    </row>
    <row r="2" ht="16.5" customHeight="1">
      <c r="A2" s="18" t="s">
        <v>36</v>
      </c>
      <c r="B2" s="20" t="n">
        <v>45474</v>
      </c>
      <c r="C2" s="20" t="n">
        <v>45475</v>
      </c>
      <c r="D2" s="20" t="n">
        <v>45476</v>
      </c>
      <c r="E2" s="20" t="n">
        <v>45477</v>
      </c>
      <c r="F2" s="20" t="n">
        <v>45478</v>
      </c>
      <c r="G2" s="20" t="n">
        <v>45479</v>
      </c>
      <c r="H2" s="20" t="n">
        <v>45480</v>
      </c>
      <c r="I2" s="20" t="n">
        <v>45481</v>
      </c>
      <c r="J2" s="20" t="n">
        <v>45482</v>
      </c>
      <c r="K2" s="20" t="n">
        <v>45483</v>
      </c>
      <c r="L2" s="20" t="n">
        <v>45484</v>
      </c>
      <c r="M2" s="21" t="s">
        <v>491</v>
      </c>
      <c r="N2" s="18" t="s">
        <v>36</v>
      </c>
      <c r="O2" s="20" t="n">
        <v>45474</v>
      </c>
      <c r="P2" s="20" t="n">
        <v>45475</v>
      </c>
      <c r="Q2" s="20" t="n">
        <v>45476</v>
      </c>
      <c r="R2" s="20" t="n">
        <v>45477</v>
      </c>
      <c r="S2" s="20" t="n">
        <v>45478</v>
      </c>
      <c r="T2" s="20" t="n">
        <v>45479</v>
      </c>
      <c r="U2" s="20" t="n">
        <v>45480</v>
      </c>
      <c r="V2" s="20" t="n">
        <v>45481</v>
      </c>
      <c r="W2" s="20" t="n">
        <v>45482</v>
      </c>
      <c r="X2" s="20" t="n">
        <v>45483</v>
      </c>
      <c r="Y2" s="20" t="n">
        <v>45484</v>
      </c>
      <c r="Z2" s="21" t="s">
        <v>491</v>
      </c>
      <c r="AA2" s="18" t="s">
        <v>36</v>
      </c>
      <c r="AB2" s="20" t="n">
        <v>45474</v>
      </c>
      <c r="AC2" s="20" t="n">
        <v>45475</v>
      </c>
      <c r="AD2" s="20" t="n">
        <v>45476</v>
      </c>
      <c r="AE2" s="20" t="n">
        <v>45477</v>
      </c>
      <c r="AF2" s="20" t="n">
        <v>45478</v>
      </c>
      <c r="AG2" s="20" t="n">
        <v>45479</v>
      </c>
      <c r="AH2" s="20" t="n">
        <v>45480</v>
      </c>
      <c r="AI2" s="20" t="n">
        <v>45481</v>
      </c>
      <c r="AJ2" s="20" t="n">
        <v>45482</v>
      </c>
      <c r="AK2" s="20" t="n">
        <v>45483</v>
      </c>
      <c r="AL2" s="20" t="n">
        <v>45484</v>
      </c>
      <c r="AM2" s="21" t="s">
        <v>491</v>
      </c>
      <c r="AN2" s="17"/>
      <c r="AO2" s="17"/>
      <c r="AP2" s="17"/>
      <c r="AQ2" s="17"/>
      <c r="AR2" s="17"/>
      <c r="AS2" s="17"/>
      <c r="AT2" s="17"/>
      <c r="AU2" s="17"/>
      <c r="AV2" s="17"/>
      <c r="AW2" s="17"/>
      <c r="AX2" s="17"/>
      <c r="AY2" s="17"/>
      <c r="AZ2" s="17"/>
      <c r="BA2" s="17"/>
      <c r="BB2" s="17"/>
      <c r="BC2" s="17"/>
      <c r="BD2" s="17"/>
      <c r="BE2" s="17"/>
      <c r="BF2" s="17"/>
      <c r="BG2" s="17"/>
      <c r="BH2" s="17"/>
      <c r="BI2" s="17"/>
      <c r="BJ2" s="17"/>
      <c r="BK2" s="17"/>
      <c r="BL2" s="17"/>
      <c r="BM2" s="17"/>
      <c r="BN2" s="17"/>
      <c r="BO2" s="17"/>
      <c r="BP2" s="17"/>
      <c r="BQ2" s="17"/>
      <c r="BR2" s="17"/>
      <c r="BS2" s="17"/>
      <c r="BT2" s="17"/>
      <c r="BU2" s="17"/>
      <c r="BV2" s="17"/>
      <c r="BW2" s="17"/>
      <c r="BX2" s="17"/>
      <c r="BY2" s="17"/>
      <c r="BZ2" s="17"/>
      <c r="CA2" s="17"/>
      <c r="CB2" s="17"/>
      <c r="CC2" s="17"/>
      <c r="CD2" s="17"/>
      <c r="CE2" s="17"/>
      <c r="CF2" s="17"/>
      <c r="CG2" s="17"/>
      <c r="CH2" s="17"/>
      <c r="CI2" s="17"/>
      <c r="CJ2" s="17"/>
      <c r="CK2" s="17"/>
      <c r="CL2" s="17"/>
      <c r="CM2" s="17"/>
    </row>
    <row r="3" ht="16.5" customHeight="1">
      <c r="A3" s="23" t="s">
        <v>446</v>
      </c>
      <c r="B3" s="24" t="n">
        <v>1</v>
      </c>
      <c r="C3" s="24" t="n">
        <v>1</v>
      </c>
      <c r="D3" s="24" t="n">
        <v>1</v>
      </c>
      <c r="E3" s="24" t="n">
        <v>1</v>
      </c>
      <c r="F3" s="24" t="n">
        <v>1</v>
      </c>
      <c r="G3" s="24" t="n">
        <v>1</v>
      </c>
      <c r="H3" s="24" t="n">
        <v>1</v>
      </c>
      <c r="I3" s="24" t="n">
        <v>1</v>
      </c>
      <c r="J3" s="24" t="n">
        <v>1</v>
      </c>
      <c r="K3" s="24" t="n">
        <v>1</v>
      </c>
      <c r="L3" s="24" t="n">
        <v>1</v>
      </c>
      <c r="M3" s="25" t="n">
        <v>0.0676</v>
      </c>
      <c r="N3" s="23" t="s">
        <v>446</v>
      </c>
      <c r="O3" s="24" t="n">
        <v>1</v>
      </c>
      <c r="P3" s="24" t="n">
        <v>1</v>
      </c>
      <c r="Q3" s="24" t="n">
        <v>1</v>
      </c>
      <c r="R3" s="24" t="n">
        <v>1</v>
      </c>
      <c r="S3" s="24" t="n">
        <v>1</v>
      </c>
      <c r="T3" s="24" t="n">
        <v>1</v>
      </c>
      <c r="U3" s="24" t="n">
        <v>1</v>
      </c>
      <c r="V3" s="24" t="n">
        <v>1</v>
      </c>
      <c r="W3" s="24" t="n">
        <v>1</v>
      </c>
      <c r="X3" s="24" t="n">
        <v>1</v>
      </c>
      <c r="Y3" s="24" t="n">
        <v>1</v>
      </c>
      <c r="Z3" s="25" t="n">
        <v>-0.0179</v>
      </c>
      <c r="AA3" s="23" t="s">
        <v>446</v>
      </c>
      <c r="AB3" s="24" t="n">
        <v>1</v>
      </c>
      <c r="AC3" s="24" t="n">
        <v>1</v>
      </c>
      <c r="AD3" s="24" t="n">
        <v>1</v>
      </c>
      <c r="AE3" s="24" t="n">
        <v>1</v>
      </c>
      <c r="AF3" s="24" t="n">
        <v>1</v>
      </c>
      <c r="AG3" s="24" t="n">
        <v>1</v>
      </c>
      <c r="AH3" s="24" t="n">
        <v>1</v>
      </c>
      <c r="AI3" s="24" t="n">
        <v>1</v>
      </c>
      <c r="AJ3" s="24" t="n">
        <v>1</v>
      </c>
      <c r="AK3" s="24" t="n">
        <v>1</v>
      </c>
      <c r="AL3" s="24" t="n">
        <v>1</v>
      </c>
      <c r="AM3" s="25" t="n">
        <v>-0.0795</v>
      </c>
      <c r="AN3" s="17"/>
      <c r="AO3" s="17"/>
      <c r="AP3" s="17"/>
      <c r="AQ3" s="17"/>
      <c r="AR3" s="17"/>
      <c r="AS3" s="17"/>
      <c r="AT3" s="17"/>
      <c r="AU3" s="17"/>
      <c r="AV3" s="17"/>
      <c r="AW3" s="17"/>
      <c r="AX3" s="17"/>
      <c r="AY3" s="17"/>
      <c r="AZ3" s="17"/>
      <c r="BA3" s="17"/>
      <c r="BB3" s="17"/>
      <c r="BC3" s="17"/>
      <c r="BD3" s="17"/>
      <c r="BE3" s="17"/>
      <c r="BF3" s="17"/>
      <c r="BG3" s="17"/>
      <c r="BH3" s="17"/>
      <c r="BI3" s="17"/>
      <c r="BJ3" s="17"/>
      <c r="BK3" s="17"/>
      <c r="BL3" s="17"/>
      <c r="BM3" s="17"/>
      <c r="BN3" s="17"/>
      <c r="BO3" s="17"/>
      <c r="BP3" s="17"/>
      <c r="BQ3" s="17"/>
      <c r="BR3" s="17"/>
      <c r="BS3" s="17"/>
      <c r="BT3" s="17"/>
      <c r="BU3" s="17"/>
      <c r="BV3" s="17"/>
      <c r="BW3" s="17"/>
      <c r="BX3" s="17"/>
      <c r="BY3" s="17"/>
      <c r="BZ3" s="17"/>
      <c r="CA3" s="17"/>
      <c r="CB3" s="17"/>
      <c r="CC3" s="17"/>
      <c r="CD3" s="17"/>
      <c r="CE3" s="17"/>
      <c r="CF3" s="17"/>
      <c r="CG3" s="17"/>
      <c r="CH3" s="17"/>
      <c r="CI3" s="17"/>
      <c r="CJ3" s="17"/>
      <c r="CK3" s="17"/>
      <c r="CL3" s="17"/>
      <c r="CM3" s="17"/>
    </row>
    <row r="4" ht="16.5" customHeight="1">
      <c r="A4" s="23" t="s">
        <v>453</v>
      </c>
      <c r="B4" s="24" t="n">
        <v>0.4131</v>
      </c>
      <c r="C4" s="24" t="n">
        <v>0.4094</v>
      </c>
      <c r="D4" s="24" t="n">
        <v>0.3184</v>
      </c>
      <c r="E4" s="24" t="n">
        <v>0.3165</v>
      </c>
      <c r="F4" s="24" t="n">
        <v>0.3258</v>
      </c>
      <c r="G4" s="24" t="n">
        <v>0.4091</v>
      </c>
      <c r="H4" s="24" t="n">
        <v>0.4166</v>
      </c>
      <c r="I4" s="24" t="n">
        <v>0.3896</v>
      </c>
      <c r="J4" s="24" t="n">
        <v>0.3009</v>
      </c>
      <c r="K4" s="24" t="n">
        <v>0.292</v>
      </c>
      <c r="L4" s="24" t="n">
        <v>0.2854</v>
      </c>
      <c r="M4" s="26"/>
      <c r="N4" s="23" t="s">
        <v>453</v>
      </c>
      <c r="O4" s="24" t="n">
        <v>0.3874</v>
      </c>
      <c r="P4" s="24" t="n">
        <v>0.3823</v>
      </c>
      <c r="Q4" s="24" t="n">
        <v>0.3132</v>
      </c>
      <c r="R4" s="24" t="n">
        <v>0.3105</v>
      </c>
      <c r="S4" s="24" t="n">
        <v>0.3287</v>
      </c>
      <c r="T4" s="24" t="n">
        <v>0.3854</v>
      </c>
      <c r="U4" s="24" t="n">
        <v>0.3676</v>
      </c>
      <c r="V4" s="24" t="n">
        <v>0.3911</v>
      </c>
      <c r="W4" s="24" t="n">
        <v>0.3455</v>
      </c>
      <c r="X4" s="24" t="n">
        <v>0.3433</v>
      </c>
      <c r="Y4" s="24" t="n">
        <v>0.2586</v>
      </c>
      <c r="Z4" s="26"/>
      <c r="AA4" s="23" t="s">
        <v>453</v>
      </c>
      <c r="AB4" s="24" t="n">
        <v>0.9377</v>
      </c>
      <c r="AC4" s="24" t="n">
        <v>0.9336</v>
      </c>
      <c r="AD4" s="24" t="n">
        <v>0.9834</v>
      </c>
      <c r="AE4" s="24" t="n">
        <v>0.981</v>
      </c>
      <c r="AF4" s="24" t="n">
        <v>1.0091</v>
      </c>
      <c r="AG4" s="24" t="n">
        <v>0.9421</v>
      </c>
      <c r="AH4" s="24" t="n">
        <v>0.8824</v>
      </c>
      <c r="AI4" s="24" t="n">
        <v>1.0038</v>
      </c>
      <c r="AJ4" s="24" t="n">
        <v>1.1479</v>
      </c>
      <c r="AK4" s="24" t="n">
        <v>1.1753</v>
      </c>
      <c r="AL4" s="24" t="n">
        <v>0.906</v>
      </c>
      <c r="AM4" s="26"/>
      <c r="AN4" s="17"/>
      <c r="AO4" s="17"/>
      <c r="AP4" s="17"/>
      <c r="AQ4" s="17"/>
      <c r="AR4" s="17"/>
      <c r="AS4" s="17"/>
      <c r="AT4" s="17"/>
      <c r="AU4" s="17"/>
      <c r="AV4" s="17"/>
      <c r="AW4" s="17"/>
      <c r="AX4" s="17"/>
      <c r="AY4" s="17"/>
      <c r="AZ4" s="17"/>
      <c r="BA4" s="17"/>
      <c r="BB4" s="17"/>
      <c r="BC4" s="17"/>
      <c r="BD4" s="17"/>
      <c r="BE4" s="17"/>
      <c r="BF4" s="17"/>
      <c r="BG4" s="17"/>
      <c r="BH4" s="17"/>
      <c r="BI4" s="17"/>
      <c r="BJ4" s="17"/>
      <c r="BK4" s="17"/>
      <c r="BL4" s="17"/>
      <c r="BM4" s="17"/>
      <c r="BN4" s="17"/>
      <c r="BO4" s="17"/>
      <c r="BP4" s="17"/>
      <c r="BQ4" s="17"/>
      <c r="BR4" s="17"/>
      <c r="BS4" s="17"/>
      <c r="BT4" s="17"/>
      <c r="BU4" s="17"/>
      <c r="BV4" s="17"/>
      <c r="BW4" s="17"/>
      <c r="BX4" s="17"/>
      <c r="BY4" s="17"/>
      <c r="BZ4" s="17"/>
      <c r="CA4" s="17"/>
      <c r="CB4" s="17"/>
      <c r="CC4" s="17"/>
      <c r="CD4" s="17"/>
      <c r="CE4" s="17"/>
      <c r="CF4" s="17"/>
      <c r="CG4" s="17"/>
      <c r="CH4" s="17"/>
      <c r="CI4" s="17"/>
      <c r="CJ4" s="17"/>
      <c r="CK4" s="17"/>
      <c r="CL4" s="17"/>
      <c r="CM4" s="17"/>
    </row>
    <row r="5" ht="16.5" customHeight="1">
      <c r="A5" s="23" t="s">
        <v>454</v>
      </c>
      <c r="B5" s="24" t="n">
        <v>0.0852</v>
      </c>
      <c r="C5" s="24" t="n">
        <v>0.0928</v>
      </c>
      <c r="D5" s="24" t="n">
        <v>0.0895</v>
      </c>
      <c r="E5" s="24" t="n">
        <v>0.0973</v>
      </c>
      <c r="F5" s="24" t="n">
        <v>0.1127</v>
      </c>
      <c r="G5" s="24" t="n">
        <v>0.1282</v>
      </c>
      <c r="H5" s="24" t="n">
        <v>0.1282</v>
      </c>
      <c r="I5" s="24" t="n">
        <v>0.14</v>
      </c>
      <c r="J5" s="24" t="n">
        <v>0.1259</v>
      </c>
      <c r="K5" s="24" t="n">
        <v>0.1275</v>
      </c>
      <c r="L5" s="24" t="n">
        <v>0.1118</v>
      </c>
      <c r="M5" s="26"/>
      <c r="N5" s="23" t="s">
        <v>454</v>
      </c>
      <c r="O5" s="24" t="n">
        <v>0.0322</v>
      </c>
      <c r="P5" s="24" t="n">
        <v>0.0333</v>
      </c>
      <c r="Q5" s="24" t="n">
        <v>0.0325</v>
      </c>
      <c r="R5" s="24" t="n">
        <v>0.034</v>
      </c>
      <c r="S5" s="24" t="n">
        <v>0.0348</v>
      </c>
      <c r="T5" s="24" t="n">
        <v>0.036</v>
      </c>
      <c r="U5" s="24" t="n">
        <v>0.0411</v>
      </c>
      <c r="V5" s="24" t="n">
        <v>0.0478</v>
      </c>
      <c r="W5" s="24" t="n">
        <v>0.0362</v>
      </c>
      <c r="X5" s="24" t="n">
        <v>0.0358</v>
      </c>
      <c r="Y5" s="24" t="n">
        <v>0.0295</v>
      </c>
      <c r="Z5" s="26"/>
      <c r="AA5" s="23" t="s">
        <v>454</v>
      </c>
      <c r="AB5" s="24" t="n">
        <v>0.378</v>
      </c>
      <c r="AC5" s="24" t="n">
        <v>0.3586</v>
      </c>
      <c r="AD5" s="24" t="n">
        <v>0.3634</v>
      </c>
      <c r="AE5" s="24" t="n">
        <v>0.3497</v>
      </c>
      <c r="AF5" s="24" t="n">
        <v>0.3088</v>
      </c>
      <c r="AG5" s="24" t="n">
        <v>0.2812</v>
      </c>
      <c r="AH5" s="24" t="n">
        <v>0.3209</v>
      </c>
      <c r="AI5" s="24" t="n">
        <v>0.3415</v>
      </c>
      <c r="AJ5" s="24" t="n">
        <v>0.2878</v>
      </c>
      <c r="AK5" s="24" t="n">
        <v>0.2807</v>
      </c>
      <c r="AL5" s="24" t="n">
        <v>0.2641</v>
      </c>
      <c r="AM5" s="26"/>
      <c r="AN5" s="17"/>
      <c r="AO5" s="17"/>
      <c r="AP5" s="17"/>
      <c r="AQ5" s="17"/>
      <c r="AR5" s="17"/>
      <c r="AS5" s="17"/>
      <c r="AT5" s="17"/>
      <c r="AU5" s="17"/>
      <c r="AV5" s="17"/>
      <c r="AW5" s="17"/>
      <c r="AX5" s="17"/>
      <c r="AY5" s="17"/>
      <c r="AZ5" s="17"/>
      <c r="BA5" s="17"/>
      <c r="BB5" s="17"/>
      <c r="BC5" s="17"/>
      <c r="BD5" s="17"/>
      <c r="BE5" s="17"/>
      <c r="BF5" s="17"/>
      <c r="BG5" s="17"/>
      <c r="BH5" s="17"/>
      <c r="BI5" s="17"/>
      <c r="BJ5" s="17"/>
      <c r="BK5" s="17"/>
      <c r="BL5" s="17"/>
      <c r="BM5" s="17"/>
      <c r="BN5" s="17"/>
      <c r="BO5" s="17"/>
      <c r="BP5" s="17"/>
      <c r="BQ5" s="17"/>
      <c r="BR5" s="17"/>
      <c r="BS5" s="17"/>
      <c r="BT5" s="17"/>
      <c r="BU5" s="17"/>
      <c r="BV5" s="17"/>
      <c r="BW5" s="17"/>
      <c r="BX5" s="17"/>
      <c r="BY5" s="17"/>
      <c r="BZ5" s="17"/>
      <c r="CA5" s="17"/>
      <c r="CB5" s="17"/>
      <c r="CC5" s="17"/>
      <c r="CD5" s="17"/>
      <c r="CE5" s="17"/>
      <c r="CF5" s="17"/>
      <c r="CG5" s="17"/>
      <c r="CH5" s="17"/>
      <c r="CI5" s="17"/>
      <c r="CJ5" s="17"/>
      <c r="CK5" s="17"/>
      <c r="CL5" s="17"/>
      <c r="CM5" s="17"/>
    </row>
    <row r="6" ht="16.5" customHeight="1">
      <c r="A6" s="23" t="s">
        <v>455</v>
      </c>
      <c r="B6" s="24" t="n">
        <v>0.1684</v>
      </c>
      <c r="C6" s="24" t="n">
        <v>0.1685</v>
      </c>
      <c r="D6" s="24" t="n">
        <v>0.1658</v>
      </c>
      <c r="E6" s="24" t="n">
        <v>0.1655</v>
      </c>
      <c r="F6" s="24" t="n">
        <v>0.175</v>
      </c>
      <c r="G6" s="24" t="n">
        <v>0.1799</v>
      </c>
      <c r="H6" s="24" t="n">
        <v>0.1746</v>
      </c>
      <c r="I6" s="24" t="n">
        <v>0.166</v>
      </c>
      <c r="J6" s="24" t="n">
        <v>0.1659</v>
      </c>
      <c r="K6" s="24" t="n">
        <v>0.1645</v>
      </c>
      <c r="L6" s="24" t="n">
        <v>0.1642</v>
      </c>
      <c r="M6" s="26"/>
      <c r="N6" s="23" t="s">
        <v>455</v>
      </c>
      <c r="O6" s="24" t="n">
        <v>0.0314</v>
      </c>
      <c r="P6" s="24" t="n">
        <v>0.0323</v>
      </c>
      <c r="Q6" s="24" t="n">
        <v>0.0361</v>
      </c>
      <c r="R6" s="24" t="n">
        <v>0.0428</v>
      </c>
      <c r="S6" s="24" t="n">
        <v>0.0341</v>
      </c>
      <c r="T6" s="24" t="n">
        <v>0.0346</v>
      </c>
      <c r="U6" s="24" t="n">
        <v>0.0386</v>
      </c>
      <c r="V6" s="24" t="n">
        <v>0.0384</v>
      </c>
      <c r="W6" s="24" t="n">
        <v>0.0361</v>
      </c>
      <c r="X6" s="24" t="n">
        <v>0.0294</v>
      </c>
      <c r="Y6" s="24" t="n">
        <v>0.0329</v>
      </c>
      <c r="Z6" s="26"/>
      <c r="AA6" s="23" t="s">
        <v>455</v>
      </c>
      <c r="AB6" s="24" t="n">
        <v>0.1866</v>
      </c>
      <c r="AC6" s="24" t="n">
        <v>0.192</v>
      </c>
      <c r="AD6" s="24" t="n">
        <v>0.2178</v>
      </c>
      <c r="AE6" s="24" t="n">
        <v>0.2585</v>
      </c>
      <c r="AF6" s="24" t="n">
        <v>0.1948</v>
      </c>
      <c r="AG6" s="24" t="n">
        <v>0.1923</v>
      </c>
      <c r="AH6" s="24" t="n">
        <v>0.2209</v>
      </c>
      <c r="AI6" s="24" t="n">
        <v>0.2312</v>
      </c>
      <c r="AJ6" s="24" t="n">
        <v>0.2173</v>
      </c>
      <c r="AK6" s="24" t="n">
        <v>0.1785</v>
      </c>
      <c r="AL6" s="24" t="n">
        <v>0.2006</v>
      </c>
      <c r="AM6" s="26"/>
      <c r="AN6" s="17"/>
      <c r="AO6" s="17"/>
      <c r="AP6" s="17"/>
      <c r="AQ6" s="17"/>
      <c r="AR6" s="17"/>
      <c r="AS6" s="17"/>
      <c r="AT6" s="17"/>
      <c r="AU6" s="17"/>
      <c r="AV6" s="17"/>
      <c r="AW6" s="17"/>
      <c r="AX6" s="17"/>
      <c r="AY6" s="17"/>
      <c r="AZ6" s="17"/>
      <c r="BA6" s="17"/>
      <c r="BB6" s="17"/>
      <c r="BC6" s="17"/>
      <c r="BD6" s="17"/>
      <c r="BE6" s="17"/>
      <c r="BF6" s="17"/>
      <c r="BG6" s="17"/>
      <c r="BH6" s="17"/>
      <c r="BI6" s="17"/>
      <c r="BJ6" s="17"/>
      <c r="BK6" s="17"/>
      <c r="BL6" s="17"/>
      <c r="BM6" s="17"/>
      <c r="BN6" s="17"/>
      <c r="BO6" s="17"/>
      <c r="BP6" s="17"/>
      <c r="BQ6" s="17"/>
      <c r="BR6" s="17"/>
      <c r="BS6" s="17"/>
      <c r="BT6" s="17"/>
      <c r="BU6" s="17"/>
      <c r="BV6" s="17"/>
      <c r="BW6" s="17"/>
      <c r="BX6" s="17"/>
      <c r="BY6" s="17"/>
      <c r="BZ6" s="17"/>
      <c r="CA6" s="17"/>
      <c r="CB6" s="17"/>
      <c r="CC6" s="17"/>
      <c r="CD6" s="17"/>
      <c r="CE6" s="17"/>
      <c r="CF6" s="17"/>
      <c r="CG6" s="17"/>
      <c r="CH6" s="17"/>
      <c r="CI6" s="17"/>
      <c r="CJ6" s="17"/>
      <c r="CK6" s="17"/>
      <c r="CL6" s="17"/>
      <c r="CM6" s="17"/>
    </row>
    <row r="7" ht="16.5" customHeight="1">
      <c r="A7" s="23" t="s">
        <v>460</v>
      </c>
      <c r="B7" s="24" t="n">
        <v>0.04</v>
      </c>
      <c r="C7" s="24" t="n">
        <v>0.0424</v>
      </c>
      <c r="D7" s="24" t="n">
        <v>0.0388</v>
      </c>
      <c r="E7" s="24" t="n">
        <v>0.0398</v>
      </c>
      <c r="F7" s="24" t="n">
        <v>0.0418</v>
      </c>
      <c r="G7" s="24" t="n">
        <v>0.0424</v>
      </c>
      <c r="H7" s="24" t="n">
        <v>0.0437</v>
      </c>
      <c r="I7" s="24" t="n">
        <v>0.0412</v>
      </c>
      <c r="J7" s="24" t="n">
        <v>0.0377</v>
      </c>
      <c r="K7" s="24" t="n">
        <v>0.0374</v>
      </c>
      <c r="L7" s="24" t="n">
        <v>0.0387</v>
      </c>
      <c r="M7" s="26"/>
      <c r="N7" s="23" t="s">
        <v>460</v>
      </c>
      <c r="O7" s="24" t="n">
        <v>0.0118</v>
      </c>
      <c r="P7" s="24" t="n">
        <v>0.0104</v>
      </c>
      <c r="Q7" s="24" t="n">
        <v>0.0108</v>
      </c>
      <c r="R7" s="24" t="n">
        <v>0.0116</v>
      </c>
      <c r="S7" s="24" t="n">
        <v>0.0181</v>
      </c>
      <c r="T7" s="24" t="n">
        <v>0.0177</v>
      </c>
      <c r="U7" s="24" t="n">
        <v>0.0157</v>
      </c>
      <c r="V7" s="24" t="n">
        <v>0.0121</v>
      </c>
      <c r="W7" s="24" t="n">
        <v>0.0097</v>
      </c>
      <c r="X7" s="24" t="n">
        <v>0.012</v>
      </c>
      <c r="Y7" s="24" t="n">
        <v>0.014</v>
      </c>
      <c r="Z7" s="26"/>
      <c r="AA7" s="23" t="s">
        <v>460</v>
      </c>
      <c r="AB7" s="24" t="n">
        <v>0.2943</v>
      </c>
      <c r="AC7" s="24" t="n">
        <v>0.2443</v>
      </c>
      <c r="AD7" s="24" t="n">
        <v>0.2791</v>
      </c>
      <c r="AE7" s="24" t="n">
        <v>0.2909</v>
      </c>
      <c r="AF7" s="24" t="n">
        <v>0.4344</v>
      </c>
      <c r="AG7" s="24" t="n">
        <v>0.4173</v>
      </c>
      <c r="AH7" s="24" t="n">
        <v>0.36</v>
      </c>
      <c r="AI7" s="24" t="n">
        <v>0.2934</v>
      </c>
      <c r="AJ7" s="24" t="n">
        <v>0.256</v>
      </c>
      <c r="AK7" s="24" t="n">
        <v>0.3214</v>
      </c>
      <c r="AL7" s="24" t="n">
        <v>0.3614</v>
      </c>
      <c r="AM7" s="26"/>
      <c r="AN7" s="17"/>
      <c r="AO7" s="17"/>
      <c r="AP7" s="17"/>
      <c r="AQ7" s="17"/>
      <c r="AR7" s="17"/>
      <c r="AS7" s="17"/>
      <c r="AT7" s="17"/>
      <c r="AU7" s="17"/>
      <c r="AV7" s="17"/>
      <c r="AW7" s="17"/>
      <c r="AX7" s="17"/>
      <c r="AY7" s="17"/>
      <c r="AZ7" s="17"/>
      <c r="BA7" s="17"/>
      <c r="BB7" s="17"/>
      <c r="BC7" s="17"/>
      <c r="BD7" s="17"/>
      <c r="BE7" s="17"/>
      <c r="BF7" s="17"/>
      <c r="BG7" s="17"/>
      <c r="BH7" s="17"/>
      <c r="BI7" s="17"/>
      <c r="BJ7" s="17"/>
      <c r="BK7" s="17"/>
      <c r="BL7" s="17"/>
      <c r="BM7" s="17"/>
      <c r="BN7" s="17"/>
      <c r="BO7" s="17"/>
      <c r="BP7" s="17"/>
      <c r="BQ7" s="17"/>
      <c r="BR7" s="17"/>
      <c r="BS7" s="17"/>
      <c r="BT7" s="17"/>
      <c r="BU7" s="17"/>
      <c r="BV7" s="17"/>
      <c r="BW7" s="17"/>
      <c r="BX7" s="17"/>
      <c r="BY7" s="17"/>
      <c r="BZ7" s="17"/>
      <c r="CA7" s="17"/>
      <c r="CB7" s="17"/>
      <c r="CC7" s="17"/>
      <c r="CD7" s="17"/>
      <c r="CE7" s="17"/>
      <c r="CF7" s="17"/>
      <c r="CG7" s="17"/>
      <c r="CH7" s="17"/>
      <c r="CI7" s="17"/>
      <c r="CJ7" s="17"/>
      <c r="CK7" s="17"/>
      <c r="CL7" s="17"/>
      <c r="CM7" s="17"/>
    </row>
    <row r="8" ht="16.5" customHeight="1">
      <c r="A8" s="23" t="s">
        <v>461</v>
      </c>
      <c r="B8" s="24" t="n">
        <v>0.0398</v>
      </c>
      <c r="C8" s="24" t="n">
        <v>0.0415</v>
      </c>
      <c r="D8" s="24" t="n">
        <v>0.0418</v>
      </c>
      <c r="E8" s="24" t="n">
        <v>0.0402</v>
      </c>
      <c r="F8" s="24" t="n">
        <v>0.0412</v>
      </c>
      <c r="G8" s="24" t="n">
        <v>0.0383</v>
      </c>
      <c r="H8" s="24" t="n">
        <v>0.0375</v>
      </c>
      <c r="I8" s="24" t="n">
        <v>0.0267</v>
      </c>
      <c r="J8" s="24" t="n">
        <v>0.0282</v>
      </c>
      <c r="K8" s="24" t="n">
        <v>0.03</v>
      </c>
      <c r="L8" s="24" t="n">
        <v>0.0288</v>
      </c>
      <c r="M8" s="26"/>
      <c r="N8" s="23" t="s">
        <v>461</v>
      </c>
      <c r="O8" s="24" t="n">
        <v>0.0199</v>
      </c>
      <c r="P8" s="24" t="n">
        <v>0.0105</v>
      </c>
      <c r="Q8" s="24" t="n">
        <v>0.0054</v>
      </c>
      <c r="R8" s="24" t="n">
        <v>0.0069</v>
      </c>
      <c r="S8" s="24" t="n">
        <v>0.0179</v>
      </c>
      <c r="T8" s="24" t="n">
        <v>0.0194</v>
      </c>
      <c r="U8" s="24" t="n">
        <v>0.0056</v>
      </c>
      <c r="V8" s="24" t="n">
        <v>0.0037</v>
      </c>
      <c r="W8" s="24" t="n">
        <v>0.0047</v>
      </c>
      <c r="X8" s="24" t="n">
        <v>0.0072</v>
      </c>
      <c r="Y8" s="24" t="n">
        <v>0.0068</v>
      </c>
      <c r="Z8" s="26"/>
      <c r="AA8" s="23" t="s">
        <v>461</v>
      </c>
      <c r="AB8" s="24" t="n">
        <v>0.5002</v>
      </c>
      <c r="AC8" s="24" t="n">
        <v>0.253</v>
      </c>
      <c r="AD8" s="24" t="n">
        <v>0.129</v>
      </c>
      <c r="AE8" s="24" t="n">
        <v>0.1703</v>
      </c>
      <c r="AF8" s="24" t="n">
        <v>0.4356</v>
      </c>
      <c r="AG8" s="24" t="n">
        <v>0.5075</v>
      </c>
      <c r="AH8" s="24" t="n">
        <v>0.1484</v>
      </c>
      <c r="AI8" s="24" t="n">
        <v>0.1375</v>
      </c>
      <c r="AJ8" s="24" t="n">
        <v>0.167</v>
      </c>
      <c r="AK8" s="24" t="n">
        <v>0.2384</v>
      </c>
      <c r="AL8" s="24" t="n">
        <v>0.2367</v>
      </c>
      <c r="AM8" s="26"/>
      <c r="AN8" s="17"/>
      <c r="AO8" s="17"/>
      <c r="AP8" s="17"/>
      <c r="AQ8" s="17"/>
      <c r="AR8" s="17"/>
      <c r="AS8" s="17"/>
      <c r="AT8" s="17"/>
      <c r="AU8" s="17"/>
      <c r="AV8" s="17"/>
      <c r="AW8" s="17"/>
      <c r="AX8" s="17"/>
      <c r="AY8" s="17"/>
      <c r="AZ8" s="17"/>
      <c r="BA8" s="17"/>
      <c r="BB8" s="17"/>
      <c r="BC8" s="17"/>
      <c r="BD8" s="17"/>
      <c r="BE8" s="17"/>
      <c r="BF8" s="17"/>
      <c r="BG8" s="17"/>
      <c r="BH8" s="17"/>
      <c r="BI8" s="17"/>
      <c r="BJ8" s="17"/>
      <c r="BK8" s="17"/>
      <c r="BL8" s="17"/>
      <c r="BM8" s="17"/>
      <c r="BN8" s="17"/>
      <c r="BO8" s="17"/>
      <c r="BP8" s="17"/>
      <c r="BQ8" s="17"/>
      <c r="BR8" s="17"/>
      <c r="BS8" s="17"/>
      <c r="BT8" s="17"/>
      <c r="BU8" s="17"/>
      <c r="BV8" s="17"/>
      <c r="BW8" s="17"/>
      <c r="BX8" s="17"/>
      <c r="BY8" s="17"/>
      <c r="BZ8" s="17"/>
      <c r="CA8" s="17"/>
      <c r="CB8" s="17"/>
      <c r="CC8" s="17"/>
      <c r="CD8" s="17"/>
      <c r="CE8" s="17"/>
      <c r="CF8" s="17"/>
      <c r="CG8" s="17"/>
      <c r="CH8" s="17"/>
      <c r="CI8" s="17"/>
      <c r="CJ8" s="17"/>
      <c r="CK8" s="17"/>
      <c r="CL8" s="17"/>
      <c r="CM8" s="17"/>
    </row>
    <row r="9" ht="16.5" customHeight="1">
      <c r="A9" s="23" t="s">
        <v>463</v>
      </c>
      <c r="B9" s="24" t="n">
        <v>0.0212</v>
      </c>
      <c r="C9" s="24" t="n">
        <v>0.0208</v>
      </c>
      <c r="D9" s="24" t="n">
        <v>0.0207</v>
      </c>
      <c r="E9" s="24" t="n">
        <v>0.0177</v>
      </c>
      <c r="F9" s="24" t="n">
        <v>0.0185</v>
      </c>
      <c r="G9" s="24" t="n">
        <v>0.019</v>
      </c>
      <c r="H9" s="24" t="n">
        <v>0.0172</v>
      </c>
      <c r="I9" s="24" t="n">
        <v>0.0141</v>
      </c>
      <c r="J9" s="24" t="n">
        <v>0.014</v>
      </c>
      <c r="K9" s="24" t="n">
        <v>0.0131</v>
      </c>
      <c r="L9" s="24" t="n">
        <v>0.0129</v>
      </c>
      <c r="M9" s="26"/>
      <c r="N9" s="23" t="s">
        <v>463</v>
      </c>
      <c r="O9" s="24" t="n">
        <v>0.0036</v>
      </c>
      <c r="P9" s="24" t="n">
        <v>0.0037</v>
      </c>
      <c r="Q9" s="24" t="n">
        <v>0.0025</v>
      </c>
      <c r="R9" s="24" t="n">
        <v>0.0038</v>
      </c>
      <c r="S9" s="24" t="n">
        <v>0.0039</v>
      </c>
      <c r="T9" s="24" t="n">
        <v>0.005</v>
      </c>
      <c r="U9" s="24" t="n">
        <v>0.0042</v>
      </c>
      <c r="V9" s="24" t="n">
        <v>0.0031</v>
      </c>
      <c r="W9" s="24" t="n">
        <v>0.0022</v>
      </c>
      <c r="X9" s="24" t="n">
        <v>0.0056</v>
      </c>
      <c r="Y9" s="24" t="n">
        <v>0.0072</v>
      </c>
      <c r="Z9" s="26"/>
      <c r="AA9" s="23" t="s">
        <v>463</v>
      </c>
      <c r="AB9" s="24" t="n">
        <v>0.1723</v>
      </c>
      <c r="AC9" s="24" t="n">
        <v>0.1798</v>
      </c>
      <c r="AD9" s="24" t="n">
        <v>0.1226</v>
      </c>
      <c r="AE9" s="24" t="n">
        <v>0.2119</v>
      </c>
      <c r="AF9" s="24" t="n">
        <v>0.2138</v>
      </c>
      <c r="AG9" s="24" t="n">
        <v>0.2638</v>
      </c>
      <c r="AH9" s="24" t="n">
        <v>0.2475</v>
      </c>
      <c r="AI9" s="24" t="n">
        <v>0.221</v>
      </c>
      <c r="AJ9" s="24" t="n">
        <v>0.1584</v>
      </c>
      <c r="AK9" s="24" t="n">
        <v>0.4283</v>
      </c>
      <c r="AL9" s="24" t="n">
        <v>0.5551</v>
      </c>
      <c r="AM9" s="26"/>
      <c r="AN9" s="17"/>
      <c r="AO9" s="17"/>
      <c r="AP9" s="17"/>
      <c r="AQ9" s="17"/>
      <c r="AR9" s="17"/>
      <c r="AS9" s="17"/>
      <c r="AT9" s="17"/>
      <c r="AU9" s="17"/>
      <c r="AV9" s="17"/>
      <c r="AW9" s="17"/>
      <c r="AX9" s="17"/>
      <c r="AY9" s="17"/>
      <c r="AZ9" s="17"/>
      <c r="BA9" s="17"/>
      <c r="BB9" s="17"/>
      <c r="BC9" s="17"/>
      <c r="BD9" s="17"/>
      <c r="BE9" s="17"/>
      <c r="BF9" s="17"/>
      <c r="BG9" s="17"/>
      <c r="BH9" s="17"/>
      <c r="BI9" s="17"/>
      <c r="BJ9" s="17"/>
      <c r="BK9" s="17"/>
      <c r="BL9" s="17"/>
      <c r="BM9" s="17"/>
      <c r="BN9" s="17"/>
      <c r="BO9" s="17"/>
      <c r="BP9" s="17"/>
      <c r="BQ9" s="17"/>
      <c r="BR9" s="17"/>
      <c r="BS9" s="17"/>
      <c r="BT9" s="17"/>
      <c r="BU9" s="17"/>
      <c r="BV9" s="17"/>
      <c r="BW9" s="17"/>
      <c r="BX9" s="17"/>
      <c r="BY9" s="17"/>
      <c r="BZ9" s="17"/>
      <c r="CA9" s="17"/>
      <c r="CB9" s="17"/>
      <c r="CC9" s="17"/>
      <c r="CD9" s="17"/>
      <c r="CE9" s="17"/>
      <c r="CF9" s="17"/>
      <c r="CG9" s="17"/>
      <c r="CH9" s="17"/>
      <c r="CI9" s="17"/>
      <c r="CJ9" s="17"/>
      <c r="CK9" s="17"/>
      <c r="CL9" s="17"/>
      <c r="CM9" s="17"/>
    </row>
    <row r="10" ht="16.5" customHeight="1">
      <c r="A10" s="23" t="s">
        <v>464</v>
      </c>
      <c r="B10" s="24" t="n">
        <v>0.2734</v>
      </c>
      <c r="C10" s="24" t="n">
        <v>0.2764</v>
      </c>
      <c r="D10" s="24" t="n">
        <v>0.2709</v>
      </c>
      <c r="E10" s="24" t="n">
        <v>0.2715</v>
      </c>
      <c r="F10" s="24" t="n">
        <v>0.2907</v>
      </c>
      <c r="G10" s="24" t="n">
        <v>0.2903</v>
      </c>
      <c r="H10" s="24" t="n">
        <v>0.283</v>
      </c>
      <c r="I10" s="24" t="n">
        <v>0.2344</v>
      </c>
      <c r="J10" s="24" t="n">
        <v>0.2196</v>
      </c>
      <c r="K10" s="24" t="n">
        <v>0.2229</v>
      </c>
      <c r="L10" s="24" t="n">
        <v>0.2285</v>
      </c>
      <c r="M10" s="21" t="s">
        <v>492</v>
      </c>
      <c r="N10" s="23" t="s">
        <v>464</v>
      </c>
      <c r="O10" s="24" t="n">
        <v>0.1157</v>
      </c>
      <c r="P10" s="24" t="n">
        <v>0.1248</v>
      </c>
      <c r="Q10" s="24" t="n">
        <v>0.1279</v>
      </c>
      <c r="R10" s="24" t="n">
        <v>0.1349</v>
      </c>
      <c r="S10" s="24" t="n">
        <v>0.1322</v>
      </c>
      <c r="T10" s="24" t="n">
        <v>0.1166</v>
      </c>
      <c r="U10" s="24" t="n">
        <v>0.1277</v>
      </c>
      <c r="V10" s="24" t="n">
        <v>0.0972</v>
      </c>
      <c r="W10" s="24" t="n">
        <v>0.0919</v>
      </c>
      <c r="X10" s="24" t="n">
        <v>0.0927</v>
      </c>
      <c r="Y10" s="24" t="n">
        <v>0.1055</v>
      </c>
      <c r="Z10" s="21" t="s">
        <v>492</v>
      </c>
      <c r="AA10" s="23" t="s">
        <v>464</v>
      </c>
      <c r="AB10" s="24" t="n">
        <v>0.4231</v>
      </c>
      <c r="AC10" s="24" t="n">
        <v>0.4514</v>
      </c>
      <c r="AD10" s="24" t="n">
        <v>0.4723</v>
      </c>
      <c r="AE10" s="24" t="n">
        <v>0.4968</v>
      </c>
      <c r="AF10" s="24" t="n">
        <v>0.4546</v>
      </c>
      <c r="AG10" s="24" t="n">
        <v>0.4018</v>
      </c>
      <c r="AH10" s="24" t="n">
        <v>0.4513</v>
      </c>
      <c r="AI10" s="24" t="n">
        <v>0.4145</v>
      </c>
      <c r="AJ10" s="24" t="n">
        <v>0.4187</v>
      </c>
      <c r="AK10" s="24" t="n">
        <v>0.4158</v>
      </c>
      <c r="AL10" s="24" t="n">
        <v>0.4619</v>
      </c>
      <c r="AM10" s="21" t="s">
        <v>492</v>
      </c>
      <c r="AN10" s="17"/>
      <c r="AO10" s="17"/>
      <c r="AP10" s="17"/>
      <c r="AQ10" s="17"/>
      <c r="AR10" s="17"/>
      <c r="AS10" s="17"/>
      <c r="AT10" s="17"/>
      <c r="AU10" s="17"/>
      <c r="AV10" s="17"/>
      <c r="AW10" s="17"/>
      <c r="AX10" s="17"/>
      <c r="AY10" s="17"/>
      <c r="AZ10" s="17"/>
      <c r="BA10" s="17"/>
      <c r="BB10" s="17"/>
      <c r="BC10" s="17"/>
      <c r="BD10" s="17"/>
      <c r="BE10" s="17"/>
      <c r="BF10" s="17"/>
      <c r="BG10" s="17"/>
      <c r="BH10" s="17"/>
      <c r="BI10" s="17"/>
      <c r="BJ10" s="17"/>
      <c r="BK10" s="17"/>
      <c r="BL10" s="17"/>
      <c r="BM10" s="17"/>
      <c r="BN10" s="17"/>
      <c r="BO10" s="17"/>
      <c r="BP10" s="17"/>
      <c r="BQ10" s="17"/>
      <c r="BR10" s="17"/>
      <c r="BS10" s="17"/>
      <c r="BT10" s="17"/>
      <c r="BU10" s="17"/>
      <c r="BV10" s="17"/>
      <c r="BW10" s="17"/>
      <c r="BX10" s="17"/>
      <c r="BY10" s="17"/>
      <c r="BZ10" s="17"/>
      <c r="CA10" s="17"/>
      <c r="CB10" s="17"/>
      <c r="CC10" s="17"/>
      <c r="CD10" s="17"/>
      <c r="CE10" s="17"/>
      <c r="CF10" s="17"/>
      <c r="CG10" s="17"/>
      <c r="CH10" s="17"/>
      <c r="CI10" s="17"/>
      <c r="CJ10" s="17"/>
      <c r="CK10" s="17"/>
      <c r="CL10" s="17"/>
      <c r="CM10" s="17"/>
    </row>
    <row r="11" ht="16.5" customHeight="1">
      <c r="A11" s="23" t="s">
        <v>493</v>
      </c>
      <c r="B11" s="23"/>
      <c r="C11" s="23"/>
      <c r="D11" s="23"/>
      <c r="E11" s="23"/>
      <c r="F11" s="23"/>
      <c r="G11" s="23"/>
      <c r="H11" s="23"/>
      <c r="I11" s="25" t="n">
        <v>0.2202</v>
      </c>
      <c r="J11" s="25" t="n">
        <v>0.3378</v>
      </c>
      <c r="K11" s="25" t="n">
        <v>0.3513</v>
      </c>
      <c r="L11" s="25" t="n">
        <v>0.3576</v>
      </c>
      <c r="M11" s="25" t="n">
        <v>0.3489</v>
      </c>
      <c r="N11" s="23" t="s">
        <v>493</v>
      </c>
      <c r="O11" s="23"/>
      <c r="P11" s="23"/>
      <c r="Q11" s="23"/>
      <c r="R11" s="23"/>
      <c r="S11" s="23"/>
      <c r="T11" s="23"/>
      <c r="U11" s="23"/>
      <c r="V11" s="25" t="n">
        <v>0.0601</v>
      </c>
      <c r="W11" s="25" t="n">
        <v>0.1164</v>
      </c>
      <c r="X11" s="25" t="n">
        <v>0.1113</v>
      </c>
      <c r="Y11" s="25" t="n">
        <v>0.1443</v>
      </c>
      <c r="Z11" s="25" t="n">
        <v>0.1231</v>
      </c>
      <c r="AA11" s="23" t="s">
        <v>493</v>
      </c>
      <c r="AB11" s="23"/>
      <c r="AC11" s="23"/>
      <c r="AD11" s="23"/>
      <c r="AE11" s="23"/>
      <c r="AF11" s="23"/>
      <c r="AG11" s="23"/>
      <c r="AH11" s="23"/>
      <c r="AI11" s="25" t="n">
        <v>0.2728</v>
      </c>
      <c r="AJ11" s="25" t="n">
        <v>0.3444</v>
      </c>
      <c r="AK11" s="25" t="n">
        <v>0.3169</v>
      </c>
      <c r="AL11" s="25" t="n">
        <v>0.4036</v>
      </c>
      <c r="AM11" s="25" t="n">
        <v>0.3527</v>
      </c>
      <c r="AN11" s="17"/>
      <c r="AO11" s="17"/>
      <c r="AP11" s="17"/>
      <c r="AQ11" s="17"/>
      <c r="AR11" s="17"/>
      <c r="AS11" s="17"/>
      <c r="AT11" s="17"/>
      <c r="AU11" s="17"/>
      <c r="AV11" s="17"/>
      <c r="AW11" s="17"/>
      <c r="AX11" s="17"/>
      <c r="AY11" s="17"/>
      <c r="AZ11" s="17"/>
      <c r="BA11" s="17"/>
      <c r="BB11" s="17"/>
      <c r="BC11" s="17"/>
      <c r="BD11" s="17"/>
      <c r="BE11" s="17"/>
      <c r="BF11" s="17"/>
      <c r="BG11" s="17"/>
      <c r="BH11" s="17"/>
      <c r="BI11" s="17"/>
      <c r="BJ11" s="17"/>
      <c r="BK11" s="17"/>
      <c r="BL11" s="17"/>
      <c r="BM11" s="17"/>
      <c r="BN11" s="17"/>
      <c r="BO11" s="17"/>
      <c r="BP11" s="17"/>
      <c r="BQ11" s="17"/>
      <c r="BR11" s="17"/>
      <c r="BS11" s="17"/>
      <c r="BT11" s="17"/>
      <c r="BU11" s="17"/>
      <c r="BV11" s="17"/>
      <c r="BW11" s="17"/>
      <c r="BX11" s="17"/>
      <c r="BY11" s="17"/>
      <c r="BZ11" s="17"/>
      <c r="CA11" s="17"/>
      <c r="CB11" s="17"/>
      <c r="CC11" s="17"/>
      <c r="CD11" s="17"/>
      <c r="CE11" s="17"/>
      <c r="CF11" s="17"/>
      <c r="CG11" s="17"/>
      <c r="CH11" s="17"/>
      <c r="CI11" s="17"/>
      <c r="CJ11" s="17"/>
      <c r="CK11" s="17"/>
      <c r="CL11" s="17"/>
      <c r="CM11" s="17"/>
    </row>
    <row r="12" ht="16.5" customHeight="1">
      <c r="A12" s="23" t="s">
        <v>465</v>
      </c>
      <c r="B12" s="24" t="n">
        <v>0.0718</v>
      </c>
      <c r="C12" s="24" t="n">
        <v>0.0706</v>
      </c>
      <c r="D12" s="24" t="n">
        <v>0.0697</v>
      </c>
      <c r="E12" s="24" t="n">
        <v>0.0705</v>
      </c>
      <c r="F12" s="24" t="n">
        <v>0.0751</v>
      </c>
      <c r="G12" s="24" t="n">
        <v>0.0783</v>
      </c>
      <c r="H12" s="24" t="n">
        <v>0.0763</v>
      </c>
      <c r="I12" s="24" t="n">
        <v>0.0712</v>
      </c>
      <c r="J12" s="24" t="n">
        <v>0.0689</v>
      </c>
      <c r="K12" s="24" t="n">
        <v>0.0686</v>
      </c>
      <c r="L12" s="24" t="n">
        <v>0.0711</v>
      </c>
      <c r="M12" s="26"/>
      <c r="N12" s="23" t="s">
        <v>465</v>
      </c>
      <c r="O12" s="24" t="n">
        <v>0.0546</v>
      </c>
      <c r="P12" s="24" t="n">
        <v>0.0435</v>
      </c>
      <c r="Q12" s="24" t="n">
        <v>0.0446</v>
      </c>
      <c r="R12" s="24" t="n">
        <v>0.0465</v>
      </c>
      <c r="S12" s="24" t="n">
        <v>0.0443</v>
      </c>
      <c r="T12" s="24" t="n">
        <v>0.0445</v>
      </c>
      <c r="U12" s="24" t="n">
        <v>0.0468</v>
      </c>
      <c r="V12" s="24" t="n">
        <v>0.0427</v>
      </c>
      <c r="W12" s="24" t="n">
        <v>0.0387</v>
      </c>
      <c r="X12" s="24" t="n">
        <v>0.0649</v>
      </c>
      <c r="Y12" s="24" t="n">
        <v>0.0658</v>
      </c>
      <c r="Z12" s="26"/>
      <c r="AA12" s="23" t="s">
        <v>465</v>
      </c>
      <c r="AB12" s="24" t="n">
        <v>0.7601</v>
      </c>
      <c r="AC12" s="24" t="n">
        <v>0.6163</v>
      </c>
      <c r="AD12" s="24" t="n">
        <v>0.64</v>
      </c>
      <c r="AE12" s="24" t="n">
        <v>0.6594</v>
      </c>
      <c r="AF12" s="24" t="n">
        <v>0.5898</v>
      </c>
      <c r="AG12" s="24" t="n">
        <v>0.568</v>
      </c>
      <c r="AH12" s="24" t="n">
        <v>0.6139</v>
      </c>
      <c r="AI12" s="24" t="n">
        <v>0.5996</v>
      </c>
      <c r="AJ12" s="24" t="n">
        <v>0.5625</v>
      </c>
      <c r="AK12" s="24" t="n">
        <v>0.9468</v>
      </c>
      <c r="AL12" s="24" t="n">
        <v>0.926</v>
      </c>
      <c r="AM12" s="26"/>
      <c r="AN12" s="17"/>
      <c r="AO12" s="17"/>
      <c r="AP12" s="17"/>
      <c r="AQ12" s="17"/>
      <c r="AR12" s="17"/>
      <c r="AS12" s="17"/>
      <c r="AT12" s="17"/>
      <c r="AU12" s="17"/>
      <c r="AV12" s="17"/>
      <c r="AW12" s="17"/>
      <c r="AX12" s="17"/>
      <c r="AY12" s="17"/>
      <c r="AZ12" s="17"/>
      <c r="BA12" s="17"/>
      <c r="BB12" s="17"/>
      <c r="BC12" s="17"/>
      <c r="BD12" s="17"/>
      <c r="BE12" s="17"/>
      <c r="BF12" s="17"/>
      <c r="BG12" s="17"/>
      <c r="BH12" s="17"/>
      <c r="BI12" s="17"/>
      <c r="BJ12" s="17"/>
      <c r="BK12" s="17"/>
      <c r="BL12" s="17"/>
      <c r="BM12" s="17"/>
      <c r="BN12" s="17"/>
      <c r="BO12" s="17"/>
      <c r="BP12" s="17"/>
      <c r="BQ12" s="17"/>
      <c r="BR12" s="17"/>
      <c r="BS12" s="17"/>
      <c r="BT12" s="17"/>
      <c r="BU12" s="17"/>
      <c r="BV12" s="17"/>
      <c r="BW12" s="17"/>
      <c r="BX12" s="17"/>
      <c r="BY12" s="17"/>
      <c r="BZ12" s="17"/>
      <c r="CA12" s="17"/>
      <c r="CB12" s="17"/>
      <c r="CC12" s="17"/>
      <c r="CD12" s="17"/>
      <c r="CE12" s="17"/>
      <c r="CF12" s="17"/>
      <c r="CG12" s="17"/>
      <c r="CH12" s="17"/>
      <c r="CI12" s="17"/>
      <c r="CJ12" s="17"/>
      <c r="CK12" s="17"/>
      <c r="CL12" s="17"/>
      <c r="CM12" s="17"/>
    </row>
    <row r="13" ht="16.5" customHeight="1">
      <c r="A13" s="23" t="s">
        <v>466</v>
      </c>
      <c r="B13" s="24" t="n">
        <v>0.0213</v>
      </c>
      <c r="C13" s="24" t="n">
        <v>0.0231</v>
      </c>
      <c r="D13" s="24" t="n">
        <v>0.0225</v>
      </c>
      <c r="E13" s="24" t="n">
        <v>0.0223</v>
      </c>
      <c r="F13" s="24" t="n">
        <v>0.0224</v>
      </c>
      <c r="G13" s="24" t="n">
        <v>0.0205</v>
      </c>
      <c r="H13" s="24" t="n">
        <v>0.0201</v>
      </c>
      <c r="I13" s="24" t="n">
        <v>0.0145</v>
      </c>
      <c r="J13" s="24" t="n">
        <v>0.0153</v>
      </c>
      <c r="K13" s="24" t="n">
        <v>0.0148</v>
      </c>
      <c r="L13" s="24" t="n">
        <v>0.0158</v>
      </c>
      <c r="M13" s="26"/>
      <c r="N13" s="23" t="s">
        <v>466</v>
      </c>
      <c r="O13" s="24" t="n">
        <v>0.0043</v>
      </c>
      <c r="P13" s="24" t="n">
        <v>0.0057</v>
      </c>
      <c r="Q13" s="24" t="n">
        <v>0.0033</v>
      </c>
      <c r="R13" s="24" t="n">
        <v>0.003</v>
      </c>
      <c r="S13" s="24" t="n">
        <v>0.0032</v>
      </c>
      <c r="T13" s="24" t="n">
        <v>0.0049</v>
      </c>
      <c r="U13" s="24" t="n">
        <v>0.0041</v>
      </c>
      <c r="V13" s="24" t="n">
        <v>0.0023</v>
      </c>
      <c r="W13" s="24" t="n">
        <v>0.002</v>
      </c>
      <c r="X13" s="24" t="n">
        <v>0.0022</v>
      </c>
      <c r="Y13" s="24" t="n">
        <v>0.0078</v>
      </c>
      <c r="Z13" s="26"/>
      <c r="AA13" s="23" t="s">
        <v>466</v>
      </c>
      <c r="AB13" s="24" t="n">
        <v>0.2012</v>
      </c>
      <c r="AC13" s="24" t="n">
        <v>0.2453</v>
      </c>
      <c r="AD13" s="24" t="n">
        <v>0.1474</v>
      </c>
      <c r="AE13" s="24" t="n">
        <v>0.1343</v>
      </c>
      <c r="AF13" s="24" t="n">
        <v>0.1419</v>
      </c>
      <c r="AG13" s="24" t="n">
        <v>0.2405</v>
      </c>
      <c r="AH13" s="24" t="n">
        <v>0.2042</v>
      </c>
      <c r="AI13" s="24" t="n">
        <v>0.1553</v>
      </c>
      <c r="AJ13" s="24" t="n">
        <v>0.1318</v>
      </c>
      <c r="AK13" s="24" t="n">
        <v>0.151</v>
      </c>
      <c r="AL13" s="24" t="n">
        <v>0.4944</v>
      </c>
      <c r="AM13" s="26"/>
      <c r="AN13" s="17"/>
      <c r="AO13" s="17"/>
      <c r="AP13" s="17"/>
      <c r="AQ13" s="17"/>
      <c r="AR13" s="17"/>
      <c r="AS13" s="17"/>
      <c r="AT13" s="17"/>
      <c r="AU13" s="17"/>
      <c r="AV13" s="17"/>
      <c r="AW13" s="17"/>
      <c r="AX13" s="17"/>
      <c r="AY13" s="17"/>
      <c r="AZ13" s="17"/>
      <c r="BA13" s="17"/>
      <c r="BB13" s="17"/>
      <c r="BC13" s="17"/>
      <c r="BD13" s="17"/>
      <c r="BE13" s="17"/>
      <c r="BF13" s="17"/>
      <c r="BG13" s="17"/>
      <c r="BH13" s="17"/>
      <c r="BI13" s="17"/>
      <c r="BJ13" s="17"/>
      <c r="BK13" s="17"/>
      <c r="BL13" s="17"/>
      <c r="BM13" s="17"/>
      <c r="BN13" s="17"/>
      <c r="BO13" s="17"/>
      <c r="BP13" s="17"/>
      <c r="BQ13" s="17"/>
      <c r="BR13" s="17"/>
      <c r="BS13" s="17"/>
      <c r="BT13" s="17"/>
      <c r="BU13" s="17"/>
      <c r="BV13" s="17"/>
      <c r="BW13" s="17"/>
      <c r="BX13" s="17"/>
      <c r="BY13" s="17"/>
      <c r="BZ13" s="17"/>
      <c r="CA13" s="17"/>
      <c r="CB13" s="17"/>
      <c r="CC13" s="17"/>
      <c r="CD13" s="17"/>
      <c r="CE13" s="17"/>
      <c r="CF13" s="17"/>
      <c r="CG13" s="17"/>
      <c r="CH13" s="17"/>
      <c r="CI13" s="17"/>
      <c r="CJ13" s="17"/>
      <c r="CK13" s="17"/>
      <c r="CL13" s="17"/>
      <c r="CM13" s="17"/>
    </row>
    <row r="14" ht="16.5" customHeight="1">
      <c r="A14" s="23" t="s">
        <v>467</v>
      </c>
      <c r="B14" s="24" t="n">
        <v>0.4096</v>
      </c>
      <c r="C14" s="24" t="n">
        <v>0.4038</v>
      </c>
      <c r="D14" s="24" t="n">
        <v>0.4788</v>
      </c>
      <c r="E14" s="24" t="n">
        <v>0.4712</v>
      </c>
      <c r="F14" s="24" t="n">
        <v>0.482</v>
      </c>
      <c r="G14" s="24" t="n">
        <v>0.4068</v>
      </c>
      <c r="H14" s="24" t="n">
        <v>0.3931</v>
      </c>
      <c r="I14" s="24" t="n">
        <v>0.3737</v>
      </c>
      <c r="J14" s="24" t="n">
        <v>0.4472</v>
      </c>
      <c r="K14" s="24" t="n">
        <v>0.4317</v>
      </c>
      <c r="L14" s="24" t="n">
        <v>0.4378</v>
      </c>
      <c r="M14" s="26"/>
      <c r="N14" s="23" t="s">
        <v>467</v>
      </c>
      <c r="O14" s="24" t="n">
        <v>0.2057</v>
      </c>
      <c r="P14" s="24" t="n">
        <v>0.217</v>
      </c>
      <c r="Q14" s="24" t="n">
        <v>0.2913</v>
      </c>
      <c r="R14" s="24" t="n">
        <v>0.2436</v>
      </c>
      <c r="S14" s="24" t="n">
        <v>0.2628</v>
      </c>
      <c r="T14" s="24" t="n">
        <v>0.209</v>
      </c>
      <c r="U14" s="24" t="n">
        <v>0.2091</v>
      </c>
      <c r="V14" s="24" t="n">
        <v>0.1977</v>
      </c>
      <c r="W14" s="24" t="n">
        <v>0.2172</v>
      </c>
      <c r="X14" s="24" t="n">
        <v>0.1715</v>
      </c>
      <c r="Y14" s="24" t="n">
        <v>0.2019</v>
      </c>
      <c r="Z14" s="26"/>
      <c r="AA14" s="23" t="s">
        <v>467</v>
      </c>
      <c r="AB14" s="24" t="n">
        <v>0.5023</v>
      </c>
      <c r="AC14" s="24" t="n">
        <v>0.5375</v>
      </c>
      <c r="AD14" s="24" t="n">
        <v>0.6084</v>
      </c>
      <c r="AE14" s="24" t="n">
        <v>0.517</v>
      </c>
      <c r="AF14" s="24" t="n">
        <v>0.5452</v>
      </c>
      <c r="AG14" s="24" t="n">
        <v>0.5139</v>
      </c>
      <c r="AH14" s="24" t="n">
        <v>0.5319</v>
      </c>
      <c r="AI14" s="24" t="n">
        <v>0.529</v>
      </c>
      <c r="AJ14" s="24" t="n">
        <v>0.4856</v>
      </c>
      <c r="AK14" s="24" t="n">
        <v>0.3973</v>
      </c>
      <c r="AL14" s="24" t="n">
        <v>0.4612</v>
      </c>
      <c r="AM14" s="26"/>
      <c r="AN14" s="17"/>
      <c r="AO14" s="17"/>
      <c r="AP14" s="17"/>
      <c r="AQ14" s="17"/>
      <c r="AR14" s="17"/>
      <c r="AS14" s="17"/>
      <c r="AT14" s="17"/>
      <c r="AU14" s="17"/>
      <c r="AV14" s="17"/>
      <c r="AW14" s="17"/>
      <c r="AX14" s="17"/>
      <c r="AY14" s="17"/>
      <c r="AZ14" s="17"/>
      <c r="BA14" s="17"/>
      <c r="BB14" s="17"/>
      <c r="BC14" s="17"/>
      <c r="BD14" s="17"/>
      <c r="BE14" s="17"/>
      <c r="BF14" s="17"/>
      <c r="BG14" s="17"/>
      <c r="BH14" s="17"/>
      <c r="BI14" s="17"/>
      <c r="BJ14" s="17"/>
      <c r="BK14" s="17"/>
      <c r="BL14" s="17"/>
      <c r="BM14" s="17"/>
      <c r="BN14" s="17"/>
      <c r="BO14" s="17"/>
      <c r="BP14" s="17"/>
      <c r="BQ14" s="17"/>
      <c r="BR14" s="17"/>
      <c r="BS14" s="17"/>
      <c r="BT14" s="17"/>
      <c r="BU14" s="17"/>
      <c r="BV14" s="17"/>
      <c r="BW14" s="17"/>
      <c r="BX14" s="17"/>
      <c r="BY14" s="17"/>
      <c r="BZ14" s="17"/>
      <c r="CA14" s="17"/>
      <c r="CB14" s="17"/>
      <c r="CC14" s="17"/>
      <c r="CD14" s="17"/>
      <c r="CE14" s="17"/>
      <c r="CF14" s="17"/>
      <c r="CG14" s="17"/>
      <c r="CH14" s="17"/>
      <c r="CI14" s="17"/>
      <c r="CJ14" s="17"/>
      <c r="CK14" s="17"/>
      <c r="CL14" s="17"/>
      <c r="CM14" s="17"/>
    </row>
    <row r="15" ht="16.5" customHeight="1">
      <c r="A15" s="23" t="s">
        <v>468</v>
      </c>
      <c r="B15" s="24" t="n">
        <v>0.1078</v>
      </c>
      <c r="C15" s="24" t="n">
        <v>0.1069</v>
      </c>
      <c r="D15" s="24" t="n">
        <v>0.1026</v>
      </c>
      <c r="E15" s="24" t="n">
        <v>0.1046</v>
      </c>
      <c r="F15" s="24" t="n">
        <v>0.1141</v>
      </c>
      <c r="G15" s="24" t="n">
        <v>0.1141</v>
      </c>
      <c r="H15" s="24" t="n">
        <v>0.1087</v>
      </c>
      <c r="I15" s="24" t="n">
        <v>0.0912</v>
      </c>
      <c r="J15" s="24" t="n">
        <v>0.091</v>
      </c>
      <c r="K15" s="24" t="n">
        <v>0.0889</v>
      </c>
      <c r="L15" s="24" t="n">
        <v>0.0936</v>
      </c>
      <c r="M15" s="26"/>
      <c r="N15" s="23" t="s">
        <v>468</v>
      </c>
      <c r="O15" s="24" t="n">
        <v>0.0474</v>
      </c>
      <c r="P15" s="24" t="n">
        <v>0.0597</v>
      </c>
      <c r="Q15" s="24" t="n">
        <v>0.0586</v>
      </c>
      <c r="R15" s="24" t="n">
        <v>0.0707</v>
      </c>
      <c r="S15" s="24" t="n">
        <v>0.0437</v>
      </c>
      <c r="T15" s="24" t="n">
        <v>0.0507</v>
      </c>
      <c r="U15" s="24" t="n">
        <v>0.0541</v>
      </c>
      <c r="V15" s="24" t="n">
        <v>0.04</v>
      </c>
      <c r="W15" s="24" t="n">
        <v>0.034</v>
      </c>
      <c r="X15" s="24" t="n">
        <v>0.0419</v>
      </c>
      <c r="Y15" s="24" t="n">
        <v>0.0347</v>
      </c>
      <c r="Z15" s="26"/>
      <c r="AA15" s="23" t="s">
        <v>468</v>
      </c>
      <c r="AB15" s="24" t="n">
        <v>0.4395</v>
      </c>
      <c r="AC15" s="24" t="n">
        <v>0.5586</v>
      </c>
      <c r="AD15" s="24" t="n">
        <v>0.5717</v>
      </c>
      <c r="AE15" s="24" t="n">
        <v>0.6767</v>
      </c>
      <c r="AF15" s="24" t="n">
        <v>0.3832</v>
      </c>
      <c r="AG15" s="24" t="n">
        <v>0.4442</v>
      </c>
      <c r="AH15" s="24" t="n">
        <v>0.4977</v>
      </c>
      <c r="AI15" s="24" t="n">
        <v>0.438</v>
      </c>
      <c r="AJ15" s="24" t="n">
        <v>0.3735</v>
      </c>
      <c r="AK15" s="24" t="n">
        <v>0.471</v>
      </c>
      <c r="AL15" s="24" t="n">
        <v>0.371</v>
      </c>
      <c r="AM15" s="26"/>
      <c r="AN15" s="17"/>
      <c r="AO15" s="17"/>
      <c r="AP15" s="17"/>
      <c r="AQ15" s="17"/>
      <c r="AR15" s="17"/>
      <c r="AS15" s="17"/>
      <c r="AT15" s="17"/>
      <c r="AU15" s="17"/>
      <c r="AV15" s="17"/>
      <c r="AW15" s="17"/>
      <c r="AX15" s="17"/>
      <c r="AY15" s="17"/>
      <c r="AZ15" s="17"/>
      <c r="BA15" s="17"/>
      <c r="BB15" s="17"/>
      <c r="BC15" s="17"/>
      <c r="BD15" s="17"/>
      <c r="BE15" s="17"/>
      <c r="BF15" s="17"/>
      <c r="BG15" s="17"/>
      <c r="BH15" s="17"/>
      <c r="BI15" s="17"/>
      <c r="BJ15" s="17"/>
      <c r="BK15" s="17"/>
      <c r="BL15" s="17"/>
      <c r="BM15" s="17"/>
      <c r="BN15" s="17"/>
      <c r="BO15" s="17"/>
      <c r="BP15" s="17"/>
      <c r="BQ15" s="17"/>
      <c r="BR15" s="17"/>
      <c r="BS15" s="17"/>
      <c r="BT15" s="17"/>
      <c r="BU15" s="17"/>
      <c r="BV15" s="17"/>
      <c r="BW15" s="17"/>
      <c r="BX15" s="17"/>
      <c r="BY15" s="17"/>
      <c r="BZ15" s="17"/>
      <c r="CA15" s="17"/>
      <c r="CB15" s="17"/>
      <c r="CC15" s="17"/>
      <c r="CD15" s="17"/>
      <c r="CE15" s="17"/>
      <c r="CF15" s="17"/>
      <c r="CG15" s="17"/>
      <c r="CH15" s="17"/>
      <c r="CI15" s="17"/>
      <c r="CJ15" s="17"/>
      <c r="CK15" s="17"/>
      <c r="CL15" s="17"/>
      <c r="CM15" s="17"/>
    </row>
    <row r="16" ht="16.5" customHeight="1">
      <c r="A16" s="23" t="s">
        <v>469</v>
      </c>
      <c r="B16" s="24" t="n">
        <v>0.0414</v>
      </c>
      <c r="C16" s="24" t="n">
        <v>0.043</v>
      </c>
      <c r="D16" s="24" t="n">
        <v>0.0424</v>
      </c>
      <c r="E16" s="24" t="n">
        <v>0.0394</v>
      </c>
      <c r="F16" s="24" t="n">
        <v>0.0422</v>
      </c>
      <c r="G16" s="24" t="n">
        <v>0.0466</v>
      </c>
      <c r="H16" s="24" t="n">
        <v>0.0418</v>
      </c>
      <c r="I16" s="24" t="n">
        <v>0.0431</v>
      </c>
      <c r="J16" s="24" t="n">
        <v>0.0397</v>
      </c>
      <c r="K16" s="24" t="n">
        <v>0.0369</v>
      </c>
      <c r="L16" s="24" t="n">
        <v>0.0397</v>
      </c>
      <c r="M16" s="26"/>
      <c r="N16" s="23" t="s">
        <v>469</v>
      </c>
      <c r="O16" s="24" t="n">
        <v>0.0053</v>
      </c>
      <c r="P16" s="24" t="n">
        <v>0.0047</v>
      </c>
      <c r="Q16" s="24" t="n">
        <v>0.0053</v>
      </c>
      <c r="R16" s="24" t="n">
        <v>0.0046</v>
      </c>
      <c r="S16" s="24" t="n">
        <v>0.0041</v>
      </c>
      <c r="T16" s="24" t="n">
        <v>0.0041</v>
      </c>
      <c r="U16" s="24" t="n">
        <v>0.0034</v>
      </c>
      <c r="V16" s="24" t="n">
        <v>0.0027</v>
      </c>
      <c r="W16" s="24" t="n">
        <v>0.0041</v>
      </c>
      <c r="X16" s="24" t="n">
        <v>0.0033</v>
      </c>
      <c r="Y16" s="24" t="n">
        <v>0.0042</v>
      </c>
      <c r="Z16" s="26"/>
      <c r="AA16" s="23" t="s">
        <v>469</v>
      </c>
      <c r="AB16" s="24" t="n">
        <v>0.1291</v>
      </c>
      <c r="AC16" s="24" t="n">
        <v>0.1094</v>
      </c>
      <c r="AD16" s="24" t="n">
        <v>0.1244</v>
      </c>
      <c r="AE16" s="24" t="n">
        <v>0.1177</v>
      </c>
      <c r="AF16" s="24" t="n">
        <v>0.0967</v>
      </c>
      <c r="AG16" s="24" t="n">
        <v>0.0874</v>
      </c>
      <c r="AH16" s="24" t="n">
        <v>0.0824</v>
      </c>
      <c r="AI16" s="24" t="n">
        <v>0.0635</v>
      </c>
      <c r="AJ16" s="24" t="n">
        <v>0.1034</v>
      </c>
      <c r="AK16" s="24" t="n">
        <v>0.0903</v>
      </c>
      <c r="AL16" s="24" t="n">
        <v>0.1059</v>
      </c>
      <c r="AM16" s="26"/>
      <c r="AN16" s="17"/>
      <c r="AO16" s="17"/>
      <c r="AP16" s="17"/>
      <c r="AQ16" s="17"/>
      <c r="AR16" s="17"/>
      <c r="AS16" s="17"/>
      <c r="AT16" s="17"/>
      <c r="AU16" s="17"/>
      <c r="AV16" s="17"/>
      <c r="AW16" s="17"/>
      <c r="AX16" s="17"/>
      <c r="AY16" s="17"/>
      <c r="AZ16" s="17"/>
      <c r="BA16" s="17"/>
      <c r="BB16" s="17"/>
      <c r="BC16" s="17"/>
      <c r="BD16" s="17"/>
      <c r="BE16" s="17"/>
      <c r="BF16" s="17"/>
      <c r="BG16" s="17"/>
      <c r="BH16" s="17"/>
      <c r="BI16" s="17"/>
      <c r="BJ16" s="17"/>
      <c r="BK16" s="17"/>
      <c r="BL16" s="17"/>
      <c r="BM16" s="17"/>
      <c r="BN16" s="17"/>
      <c r="BO16" s="17"/>
      <c r="BP16" s="17"/>
      <c r="BQ16" s="17"/>
      <c r="BR16" s="17"/>
      <c r="BS16" s="17"/>
      <c r="BT16" s="17"/>
      <c r="BU16" s="17"/>
      <c r="BV16" s="17"/>
      <c r="BW16" s="17"/>
      <c r="BX16" s="17"/>
      <c r="BY16" s="17"/>
      <c r="BZ16" s="17"/>
      <c r="CA16" s="17"/>
      <c r="CB16" s="17"/>
      <c r="CC16" s="17"/>
      <c r="CD16" s="17"/>
      <c r="CE16" s="17"/>
      <c r="CF16" s="17"/>
      <c r="CG16" s="17"/>
      <c r="CH16" s="17"/>
      <c r="CI16" s="17"/>
      <c r="CJ16" s="17"/>
      <c r="CK16" s="17"/>
      <c r="CL16" s="17"/>
      <c r="CM16" s="17"/>
    </row>
    <row r="17" ht="16.5" customHeight="1">
      <c r="A17" s="23" t="s">
        <v>470</v>
      </c>
      <c r="B17" s="24" t="n">
        <v>0.0487</v>
      </c>
      <c r="C17" s="24" t="n">
        <v>0.0499</v>
      </c>
      <c r="D17" s="24" t="n">
        <v>0.0478</v>
      </c>
      <c r="E17" s="24" t="n">
        <v>0.0521</v>
      </c>
      <c r="F17" s="24" t="n">
        <v>0.0535</v>
      </c>
      <c r="G17" s="24" t="n">
        <v>0.0562</v>
      </c>
      <c r="H17" s="24" t="n">
        <v>0.053</v>
      </c>
      <c r="I17" s="24" t="n">
        <v>0.049</v>
      </c>
      <c r="J17" s="24" t="n">
        <v>0.0466</v>
      </c>
      <c r="K17" s="24" t="n">
        <v>0.0487</v>
      </c>
      <c r="L17" s="24" t="n">
        <v>0.0478</v>
      </c>
      <c r="M17" s="26"/>
      <c r="N17" s="23" t="s">
        <v>470</v>
      </c>
      <c r="O17" s="24" t="n">
        <v>0.0125</v>
      </c>
      <c r="P17" s="24" t="n">
        <v>0.0153</v>
      </c>
      <c r="Q17" s="24" t="n">
        <v>0.0129</v>
      </c>
      <c r="R17" s="24" t="n">
        <v>0.0168</v>
      </c>
      <c r="S17" s="24" t="n">
        <v>0.0183</v>
      </c>
      <c r="T17" s="24" t="n">
        <v>0.0146</v>
      </c>
      <c r="U17" s="24" t="n">
        <v>0.0173</v>
      </c>
      <c r="V17" s="24" t="n">
        <v>0.0126</v>
      </c>
      <c r="W17" s="24" t="n">
        <v>0.0133</v>
      </c>
      <c r="X17" s="24" t="n">
        <v>0.0162</v>
      </c>
      <c r="Y17" s="24" t="n">
        <v>0.0136</v>
      </c>
      <c r="Z17" s="26"/>
      <c r="AA17" s="23" t="s">
        <v>470</v>
      </c>
      <c r="AB17" s="24" t="n">
        <v>0.2557</v>
      </c>
      <c r="AC17" s="24" t="n">
        <v>0.3072</v>
      </c>
      <c r="AD17" s="24" t="n">
        <v>0.2694</v>
      </c>
      <c r="AE17" s="24" t="n">
        <v>0.3224</v>
      </c>
      <c r="AF17" s="24" t="n">
        <v>0.342</v>
      </c>
      <c r="AG17" s="24" t="n">
        <v>0.2602</v>
      </c>
      <c r="AH17" s="24" t="n">
        <v>0.3263</v>
      </c>
      <c r="AI17" s="24" t="n">
        <v>0.2575</v>
      </c>
      <c r="AJ17" s="24" t="n">
        <v>0.2851</v>
      </c>
      <c r="AK17" s="24" t="n">
        <v>0.3328</v>
      </c>
      <c r="AL17" s="24" t="n">
        <v>0.2837</v>
      </c>
      <c r="AM17" s="26"/>
      <c r="AN17" s="17"/>
      <c r="AO17" s="17"/>
      <c r="AP17" s="17"/>
      <c r="AQ17" s="17"/>
      <c r="AR17" s="17"/>
      <c r="AS17" s="17"/>
      <c r="AT17" s="17"/>
      <c r="AU17" s="17"/>
      <c r="AV17" s="17"/>
      <c r="AW17" s="17"/>
      <c r="AX17" s="17"/>
      <c r="AY17" s="17"/>
      <c r="AZ17" s="17"/>
      <c r="BA17" s="17"/>
      <c r="BB17" s="17"/>
      <c r="BC17" s="17"/>
      <c r="BD17" s="17"/>
      <c r="BE17" s="17"/>
      <c r="BF17" s="17"/>
      <c r="BG17" s="17"/>
      <c r="BH17" s="17"/>
      <c r="BI17" s="17"/>
      <c r="BJ17" s="17"/>
      <c r="BK17" s="17"/>
      <c r="BL17" s="17"/>
      <c r="BM17" s="17"/>
      <c r="BN17" s="17"/>
      <c r="BO17" s="17"/>
      <c r="BP17" s="17"/>
      <c r="BQ17" s="17"/>
      <c r="BR17" s="17"/>
      <c r="BS17" s="17"/>
      <c r="BT17" s="17"/>
      <c r="BU17" s="17"/>
      <c r="BV17" s="17"/>
      <c r="BW17" s="17"/>
      <c r="BX17" s="17"/>
      <c r="BY17" s="17"/>
      <c r="BZ17" s="17"/>
      <c r="CA17" s="17"/>
      <c r="CB17" s="17"/>
      <c r="CC17" s="17"/>
      <c r="CD17" s="17"/>
      <c r="CE17" s="17"/>
      <c r="CF17" s="17"/>
      <c r="CG17" s="17"/>
      <c r="CH17" s="17"/>
      <c r="CI17" s="17"/>
      <c r="CJ17" s="17"/>
      <c r="CK17" s="17"/>
      <c r="CL17" s="17"/>
      <c r="CM17" s="17"/>
    </row>
    <row r="18" ht="16.5" customHeight="1">
      <c r="A18" s="23" t="s">
        <v>471</v>
      </c>
      <c r="B18" s="24" t="n">
        <v>0.011</v>
      </c>
      <c r="C18" s="24" t="n">
        <v>0.0114</v>
      </c>
      <c r="D18" s="24" t="n">
        <v>0.0107</v>
      </c>
      <c r="E18" s="24" t="n">
        <v>0.0123</v>
      </c>
      <c r="F18" s="24" t="n">
        <v>0.0118</v>
      </c>
      <c r="G18" s="24" t="n">
        <v>0.0108</v>
      </c>
      <c r="H18" s="24" t="n">
        <v>0.009</v>
      </c>
      <c r="I18" s="24" t="n">
        <v>0.0069</v>
      </c>
      <c r="J18" s="24" t="n">
        <v>0.0077</v>
      </c>
      <c r="K18" s="24" t="n">
        <v>0.0086</v>
      </c>
      <c r="L18" s="24" t="n">
        <v>0.0084</v>
      </c>
      <c r="M18" s="26"/>
      <c r="N18" s="23" t="s">
        <v>471</v>
      </c>
      <c r="O18" s="24" t="n">
        <v>0.0032</v>
      </c>
      <c r="P18" s="24" t="n">
        <v>0.0041</v>
      </c>
      <c r="Q18" s="24" t="n">
        <v>0.0019</v>
      </c>
      <c r="R18" s="24" t="n">
        <v>0.004</v>
      </c>
      <c r="S18" s="24" t="n">
        <v>0.002</v>
      </c>
      <c r="T18" s="24" t="n">
        <v>0.0024</v>
      </c>
      <c r="U18" s="24" t="n">
        <v>0.0021</v>
      </c>
      <c r="V18" s="24" t="n">
        <v>0.0017</v>
      </c>
      <c r="W18" s="24" t="n">
        <v>0.0013</v>
      </c>
      <c r="X18" s="24" t="n">
        <v>0.0023</v>
      </c>
      <c r="Y18" s="24" t="n">
        <v>0.0026</v>
      </c>
      <c r="Z18" s="26"/>
      <c r="AA18" s="23" t="s">
        <v>471</v>
      </c>
      <c r="AB18" s="24" t="n">
        <v>0.2872</v>
      </c>
      <c r="AC18" s="24" t="n">
        <v>0.3572</v>
      </c>
      <c r="AD18" s="24" t="n">
        <v>0.1786</v>
      </c>
      <c r="AE18" s="24" t="n">
        <v>0.3248</v>
      </c>
      <c r="AF18" s="24" t="n">
        <v>0.1677</v>
      </c>
      <c r="AG18" s="24" t="n">
        <v>0.2252</v>
      </c>
      <c r="AH18" s="24" t="n">
        <v>0.2311</v>
      </c>
      <c r="AI18" s="24" t="n">
        <v>0.2506</v>
      </c>
      <c r="AJ18" s="24" t="n">
        <v>0.1749</v>
      </c>
      <c r="AK18" s="24" t="n">
        <v>0.2647</v>
      </c>
      <c r="AL18" s="24" t="n">
        <v>0.3086</v>
      </c>
      <c r="AM18" s="26"/>
      <c r="AN18" s="17"/>
      <c r="AO18" s="17"/>
      <c r="AP18" s="17"/>
      <c r="AQ18" s="17"/>
      <c r="AR18" s="17"/>
      <c r="AS18" s="17"/>
      <c r="AT18" s="17"/>
      <c r="AU18" s="17"/>
      <c r="AV18" s="17"/>
      <c r="AW18" s="17"/>
      <c r="AX18" s="17"/>
      <c r="AY18" s="17"/>
      <c r="AZ18" s="17"/>
      <c r="BA18" s="17"/>
      <c r="BB18" s="17"/>
      <c r="BC18" s="17"/>
      <c r="BD18" s="17"/>
      <c r="BE18" s="17"/>
      <c r="BF18" s="17"/>
      <c r="BG18" s="17"/>
      <c r="BH18" s="17"/>
      <c r="BI18" s="17"/>
      <c r="BJ18" s="17"/>
      <c r="BK18" s="17"/>
      <c r="BL18" s="17"/>
      <c r="BM18" s="17"/>
      <c r="BN18" s="17"/>
      <c r="BO18" s="17"/>
      <c r="BP18" s="17"/>
      <c r="BQ18" s="17"/>
      <c r="BR18" s="17"/>
      <c r="BS18" s="17"/>
      <c r="BT18" s="17"/>
      <c r="BU18" s="17"/>
      <c r="BV18" s="17"/>
      <c r="BW18" s="17"/>
      <c r="BX18" s="17"/>
      <c r="BY18" s="17"/>
      <c r="BZ18" s="17"/>
      <c r="CA18" s="17"/>
      <c r="CB18" s="17"/>
      <c r="CC18" s="17"/>
      <c r="CD18" s="17"/>
      <c r="CE18" s="17"/>
      <c r="CF18" s="17"/>
      <c r="CG18" s="17"/>
      <c r="CH18" s="17"/>
      <c r="CI18" s="17"/>
      <c r="CJ18" s="17"/>
      <c r="CK18" s="17"/>
      <c r="CL18" s="17"/>
      <c r="CM18" s="17"/>
    </row>
    <row r="19" ht="16.5" customHeight="1">
      <c r="A19" s="23" t="s">
        <v>472</v>
      </c>
      <c r="B19" s="24" t="n">
        <v>0.033</v>
      </c>
      <c r="C19" s="24" t="n">
        <v>0.0329</v>
      </c>
      <c r="D19" s="24" t="n">
        <v>0.0312</v>
      </c>
      <c r="E19" s="24" t="n">
        <v>0.0314</v>
      </c>
      <c r="F19" s="24" t="n">
        <v>0.0298</v>
      </c>
      <c r="G19" s="24" t="n">
        <v>0.0264</v>
      </c>
      <c r="H19" s="24" t="n">
        <v>0.029</v>
      </c>
      <c r="I19" s="24" t="n">
        <v>0.019</v>
      </c>
      <c r="J19" s="24" t="n">
        <v>0.02</v>
      </c>
      <c r="K19" s="24" t="n">
        <v>0.0208</v>
      </c>
      <c r="L19" s="24" t="n">
        <v>0.0193</v>
      </c>
      <c r="M19" s="26"/>
      <c r="N19" s="23" t="s">
        <v>472</v>
      </c>
      <c r="O19" s="24" t="n">
        <v>0.0089</v>
      </c>
      <c r="P19" s="24" t="n">
        <v>0.0056</v>
      </c>
      <c r="Q19" s="24" t="n">
        <v>0.0051</v>
      </c>
      <c r="R19" s="24" t="n">
        <v>0.0061</v>
      </c>
      <c r="S19" s="24" t="n">
        <v>0.0046</v>
      </c>
      <c r="T19" s="24" t="n">
        <v>0.0047</v>
      </c>
      <c r="U19" s="24" t="n">
        <v>0.0055</v>
      </c>
      <c r="V19" s="24" t="n">
        <v>0.003</v>
      </c>
      <c r="W19" s="24" t="n">
        <v>0.0031</v>
      </c>
      <c r="X19" s="24" t="n">
        <v>0.0039</v>
      </c>
      <c r="Y19" s="24" t="n">
        <v>0.0036</v>
      </c>
      <c r="Z19" s="26"/>
      <c r="AA19" s="23" t="s">
        <v>472</v>
      </c>
      <c r="AB19" s="24" t="n">
        <v>0.2685</v>
      </c>
      <c r="AC19" s="24" t="n">
        <v>0.1702</v>
      </c>
      <c r="AD19" s="24" t="n">
        <v>0.1649</v>
      </c>
      <c r="AE19" s="24" t="n">
        <v>0.1936</v>
      </c>
      <c r="AF19" s="24" t="n">
        <v>0.1555</v>
      </c>
      <c r="AG19" s="24" t="n">
        <v>0.1764</v>
      </c>
      <c r="AH19" s="24" t="n">
        <v>0.1909</v>
      </c>
      <c r="AI19" s="24" t="n">
        <v>0.156</v>
      </c>
      <c r="AJ19" s="24" t="n">
        <v>0.1533</v>
      </c>
      <c r="AK19" s="24" t="n">
        <v>0.1851</v>
      </c>
      <c r="AL19" s="24" t="n">
        <v>0.1869</v>
      </c>
      <c r="AM19" s="26"/>
      <c r="AN19" s="17"/>
      <c r="AO19" s="17"/>
      <c r="AP19" s="17"/>
      <c r="AQ19" s="17"/>
      <c r="AR19" s="17"/>
      <c r="AS19" s="17"/>
      <c r="AT19" s="17"/>
      <c r="AU19" s="17"/>
      <c r="AV19" s="17"/>
      <c r="AW19" s="17"/>
      <c r="AX19" s="17"/>
      <c r="AY19" s="17"/>
      <c r="AZ19" s="17"/>
      <c r="BA19" s="17"/>
      <c r="BB19" s="17"/>
      <c r="BC19" s="17"/>
      <c r="BD19" s="17"/>
      <c r="BE19" s="17"/>
      <c r="BF19" s="17"/>
      <c r="BG19" s="17"/>
      <c r="BH19" s="17"/>
      <c r="BI19" s="17"/>
      <c r="BJ19" s="17"/>
      <c r="BK19" s="17"/>
      <c r="BL19" s="17"/>
      <c r="BM19" s="17"/>
      <c r="BN19" s="17"/>
      <c r="BO19" s="17"/>
      <c r="BP19" s="17"/>
      <c r="BQ19" s="17"/>
      <c r="BR19" s="17"/>
      <c r="BS19" s="17"/>
      <c r="BT19" s="17"/>
      <c r="BU19" s="17"/>
      <c r="BV19" s="17"/>
      <c r="BW19" s="17"/>
      <c r="BX19" s="17"/>
      <c r="BY19" s="17"/>
      <c r="BZ19" s="17"/>
      <c r="CA19" s="17"/>
      <c r="CB19" s="17"/>
      <c r="CC19" s="17"/>
      <c r="CD19" s="17"/>
      <c r="CE19" s="17"/>
      <c r="CF19" s="17"/>
      <c r="CG19" s="17"/>
      <c r="CH19" s="17"/>
      <c r="CI19" s="17"/>
      <c r="CJ19" s="17"/>
      <c r="CK19" s="17"/>
      <c r="CL19" s="17"/>
      <c r="CM19" s="17"/>
    </row>
    <row r="20" ht="16.5" customHeight="1">
      <c r="A20" s="23" t="s">
        <v>473</v>
      </c>
      <c r="B20" s="24" t="n">
        <v>0.0111</v>
      </c>
      <c r="C20" s="24" t="n">
        <v>0.0114</v>
      </c>
      <c r="D20" s="24" t="n">
        <v>0.0093</v>
      </c>
      <c r="E20" s="24" t="n">
        <v>0.0106</v>
      </c>
      <c r="F20" s="24" t="n">
        <v>0.0117</v>
      </c>
      <c r="G20" s="24" t="n">
        <v>0.0109</v>
      </c>
      <c r="H20" s="24" t="n">
        <v>0.0092</v>
      </c>
      <c r="I20" s="24" t="n">
        <v>0.0065</v>
      </c>
      <c r="J20" s="24" t="n">
        <v>0.0073</v>
      </c>
      <c r="K20" s="24" t="n">
        <v>0.0073</v>
      </c>
      <c r="L20" s="24" t="n">
        <v>0.0076</v>
      </c>
      <c r="M20" s="26"/>
      <c r="N20" s="23" t="s">
        <v>473</v>
      </c>
      <c r="O20" s="24" t="n">
        <v>0.0008</v>
      </c>
      <c r="P20" s="24" t="n">
        <v>0.0013</v>
      </c>
      <c r="Q20" s="24" t="n">
        <v>0.0009</v>
      </c>
      <c r="R20" s="24" t="n">
        <v>0.0007</v>
      </c>
      <c r="S20" s="24" t="n">
        <v>0.0005</v>
      </c>
      <c r="T20" s="24" t="n">
        <v>0.0007</v>
      </c>
      <c r="U20" s="24" t="n">
        <v>0.001</v>
      </c>
      <c r="V20" s="24" t="n">
        <v>0.0006</v>
      </c>
      <c r="W20" s="24" t="n">
        <v>0.0008</v>
      </c>
      <c r="X20" s="24" t="n">
        <v>0.0004</v>
      </c>
      <c r="Y20" s="24" t="n">
        <v>0.0008</v>
      </c>
      <c r="Z20" s="26"/>
      <c r="AA20" s="23" t="s">
        <v>473</v>
      </c>
      <c r="AB20" s="24" t="n">
        <v>0.0701</v>
      </c>
      <c r="AC20" s="24" t="n">
        <v>0.1145</v>
      </c>
      <c r="AD20" s="24" t="n">
        <v>0.0994</v>
      </c>
      <c r="AE20" s="24" t="n">
        <v>0.0613</v>
      </c>
      <c r="AF20" s="24" t="n">
        <v>0.0428</v>
      </c>
      <c r="AG20" s="24" t="n">
        <v>0.066</v>
      </c>
      <c r="AH20" s="24" t="n">
        <v>0.1103</v>
      </c>
      <c r="AI20" s="24" t="n">
        <v>0.0974</v>
      </c>
      <c r="AJ20" s="24" t="n">
        <v>0.1138</v>
      </c>
      <c r="AK20" s="24" t="n">
        <v>0.0586</v>
      </c>
      <c r="AL20" s="24" t="n">
        <v>0.1072</v>
      </c>
      <c r="AM20" s="26"/>
      <c r="AN20" s="17"/>
      <c r="AO20" s="17"/>
      <c r="AP20" s="17"/>
      <c r="AQ20" s="17"/>
      <c r="AR20" s="17"/>
      <c r="AS20" s="17"/>
      <c r="AT20" s="17"/>
      <c r="AU20" s="17"/>
      <c r="AV20" s="17"/>
      <c r="AW20" s="17"/>
      <c r="AX20" s="17"/>
      <c r="AY20" s="17"/>
      <c r="AZ20" s="17"/>
      <c r="BA20" s="17"/>
      <c r="BB20" s="17"/>
      <c r="BC20" s="17"/>
      <c r="BD20" s="17"/>
      <c r="BE20" s="17"/>
      <c r="BF20" s="17"/>
      <c r="BG20" s="17"/>
      <c r="BH20" s="17"/>
      <c r="BI20" s="17"/>
      <c r="BJ20" s="17"/>
      <c r="BK20" s="17"/>
      <c r="BL20" s="17"/>
      <c r="BM20" s="17"/>
      <c r="BN20" s="17"/>
      <c r="BO20" s="17"/>
      <c r="BP20" s="17"/>
      <c r="BQ20" s="17"/>
      <c r="BR20" s="17"/>
      <c r="BS20" s="17"/>
      <c r="BT20" s="17"/>
      <c r="BU20" s="17"/>
      <c r="BV20" s="17"/>
      <c r="BW20" s="17"/>
      <c r="BX20" s="17"/>
      <c r="BY20" s="17"/>
      <c r="BZ20" s="17"/>
      <c r="CA20" s="17"/>
      <c r="CB20" s="17"/>
      <c r="CC20" s="17"/>
      <c r="CD20" s="17"/>
      <c r="CE20" s="17"/>
      <c r="CF20" s="17"/>
      <c r="CG20" s="17"/>
      <c r="CH20" s="17"/>
      <c r="CI20" s="17"/>
      <c r="CJ20" s="17"/>
      <c r="CK20" s="17"/>
      <c r="CL20" s="17"/>
      <c r="CM20" s="17"/>
    </row>
    <row r="21" ht="16.5" customHeight="1">
      <c r="A21" s="23" t="s">
        <v>474</v>
      </c>
      <c r="B21" s="24" t="n">
        <v>0.0312</v>
      </c>
      <c r="C21" s="24" t="n">
        <v>0.0283</v>
      </c>
      <c r="D21" s="24" t="n">
        <v>0.0276</v>
      </c>
      <c r="E21" s="24" t="n">
        <v>0.0275</v>
      </c>
      <c r="F21" s="24" t="n">
        <v>0.0287</v>
      </c>
      <c r="G21" s="24" t="n">
        <v>0.0249</v>
      </c>
      <c r="H21" s="24" t="n">
        <v>0.0264</v>
      </c>
      <c r="I21" s="24" t="n">
        <v>0.0214</v>
      </c>
      <c r="J21" s="24" t="n">
        <v>0.0204</v>
      </c>
      <c r="K21" s="24" t="n">
        <v>0.0215</v>
      </c>
      <c r="L21" s="24" t="n">
        <v>0.0218</v>
      </c>
      <c r="M21" s="26"/>
      <c r="N21" s="23" t="s">
        <v>474</v>
      </c>
      <c r="O21" s="24" t="n">
        <v>0.0095</v>
      </c>
      <c r="P21" s="24" t="n">
        <v>0.004</v>
      </c>
      <c r="Q21" s="24" t="n">
        <v>0.0039</v>
      </c>
      <c r="R21" s="24" t="n">
        <v>0.0044</v>
      </c>
      <c r="S21" s="24" t="n">
        <v>0.0062</v>
      </c>
      <c r="T21" s="24" t="n">
        <v>0.0032</v>
      </c>
      <c r="U21" s="24" t="n">
        <v>0.006</v>
      </c>
      <c r="V21" s="24" t="n">
        <v>0.0071</v>
      </c>
      <c r="W21" s="24" t="n">
        <v>0.0024</v>
      </c>
      <c r="X21" s="24" t="n">
        <v>0.0045</v>
      </c>
      <c r="Y21" s="24" t="n">
        <v>0.007</v>
      </c>
      <c r="Z21" s="26"/>
      <c r="AA21" s="23" t="s">
        <v>474</v>
      </c>
      <c r="AB21" s="24" t="n">
        <v>0.3036</v>
      </c>
      <c r="AC21" s="24" t="n">
        <v>0.1397</v>
      </c>
      <c r="AD21" s="24" t="n">
        <v>0.1409</v>
      </c>
      <c r="AE21" s="24" t="n">
        <v>0.1598</v>
      </c>
      <c r="AF21" s="24" t="n">
        <v>0.2175</v>
      </c>
      <c r="AG21" s="24" t="n">
        <v>0.1294</v>
      </c>
      <c r="AH21" s="24" t="n">
        <v>0.227</v>
      </c>
      <c r="AI21" s="24" t="n">
        <v>0.3324</v>
      </c>
      <c r="AJ21" s="24" t="n">
        <v>0.1191</v>
      </c>
      <c r="AK21" s="24" t="n">
        <v>0.2073</v>
      </c>
      <c r="AL21" s="24" t="n">
        <v>0.3224</v>
      </c>
      <c r="AM21" s="26"/>
      <c r="AN21" s="17"/>
      <c r="AO21" s="17"/>
      <c r="AP21" s="17"/>
      <c r="AQ21" s="17"/>
      <c r="AR21" s="17"/>
      <c r="AS21" s="17"/>
      <c r="AT21" s="17"/>
      <c r="AU21" s="17"/>
      <c r="AV21" s="17"/>
      <c r="AW21" s="17"/>
      <c r="AX21" s="17"/>
      <c r="AY21" s="17"/>
      <c r="AZ21" s="17"/>
      <c r="BA21" s="17"/>
      <c r="BB21" s="17"/>
      <c r="BC21" s="17"/>
      <c r="BD21" s="17"/>
      <c r="BE21" s="17"/>
      <c r="BF21" s="17"/>
      <c r="BG21" s="17"/>
      <c r="BH21" s="17"/>
      <c r="BI21" s="17"/>
      <c r="BJ21" s="17"/>
      <c r="BK21" s="17"/>
      <c r="BL21" s="17"/>
      <c r="BM21" s="17"/>
      <c r="BN21" s="17"/>
      <c r="BO21" s="17"/>
      <c r="BP21" s="17"/>
      <c r="BQ21" s="17"/>
      <c r="BR21" s="17"/>
      <c r="BS21" s="17"/>
      <c r="BT21" s="17"/>
      <c r="BU21" s="17"/>
      <c r="BV21" s="17"/>
      <c r="BW21" s="17"/>
      <c r="BX21" s="17"/>
      <c r="BY21" s="17"/>
      <c r="BZ21" s="17"/>
      <c r="CA21" s="17"/>
      <c r="CB21" s="17"/>
      <c r="CC21" s="17"/>
      <c r="CD21" s="17"/>
      <c r="CE21" s="17"/>
      <c r="CF21" s="17"/>
      <c r="CG21" s="17"/>
      <c r="CH21" s="17"/>
      <c r="CI21" s="17"/>
      <c r="CJ21" s="17"/>
      <c r="CK21" s="17"/>
      <c r="CL21" s="17"/>
      <c r="CM21" s="17"/>
    </row>
    <row r="22" ht="16.5" customHeight="1">
      <c r="A22" s="23" t="s">
        <v>475</v>
      </c>
      <c r="B22" s="24" t="n">
        <v>0.0994</v>
      </c>
      <c r="C22" s="24" t="n">
        <v>0.0999</v>
      </c>
      <c r="D22" s="24" t="n">
        <v>0.0964</v>
      </c>
      <c r="E22" s="24" t="n">
        <v>0.097</v>
      </c>
      <c r="F22" s="24" t="n">
        <v>0.0943</v>
      </c>
      <c r="G22" s="24" t="n">
        <v>0.1062</v>
      </c>
      <c r="H22" s="24" t="n">
        <v>0.096</v>
      </c>
      <c r="I22" s="24" t="n">
        <v>0.0901</v>
      </c>
      <c r="J22" s="24" t="n">
        <v>0.0837</v>
      </c>
      <c r="K22" s="24" t="n">
        <v>0.0816</v>
      </c>
      <c r="L22" s="24" t="n">
        <v>0.0861</v>
      </c>
      <c r="M22" s="26"/>
      <c r="N22" s="23" t="s">
        <v>475</v>
      </c>
      <c r="O22" s="24" t="n">
        <v>0.0227</v>
      </c>
      <c r="P22" s="24" t="n">
        <v>0.0202</v>
      </c>
      <c r="Q22" s="24" t="n">
        <v>0.0213</v>
      </c>
      <c r="R22" s="24" t="n">
        <v>0.0305</v>
      </c>
      <c r="S22" s="24" t="n">
        <v>0.0171</v>
      </c>
      <c r="T22" s="24" t="n">
        <v>0.0183</v>
      </c>
      <c r="U22" s="24" t="n">
        <v>0.0214</v>
      </c>
      <c r="V22" s="24" t="n">
        <v>0.0174</v>
      </c>
      <c r="W22" s="24" t="n">
        <v>0.0168</v>
      </c>
      <c r="X22" s="24" t="n">
        <v>0.0183</v>
      </c>
      <c r="Y22" s="24" t="n">
        <v>0.0304</v>
      </c>
      <c r="Z22" s="26"/>
      <c r="AA22" s="23" t="s">
        <v>475</v>
      </c>
      <c r="AB22" s="24" t="n">
        <v>0.2288</v>
      </c>
      <c r="AC22" s="24" t="n">
        <v>0.2025</v>
      </c>
      <c r="AD22" s="24" t="n">
        <v>0.2207</v>
      </c>
      <c r="AE22" s="24" t="n">
        <v>0.314</v>
      </c>
      <c r="AF22" s="24" t="n">
        <v>0.1818</v>
      </c>
      <c r="AG22" s="24" t="n">
        <v>0.1725</v>
      </c>
      <c r="AH22" s="24" t="n">
        <v>0.2233</v>
      </c>
      <c r="AI22" s="24" t="n">
        <v>0.1935</v>
      </c>
      <c r="AJ22" s="24" t="n">
        <v>0.2013</v>
      </c>
      <c r="AK22" s="24" t="n">
        <v>0.2246</v>
      </c>
      <c r="AL22" s="24" t="n">
        <v>0.3532</v>
      </c>
      <c r="AM22" s="26"/>
      <c r="AN22" s="17"/>
      <c r="AO22" s="17"/>
      <c r="AP22" s="17"/>
      <c r="AQ22" s="17"/>
      <c r="AR22" s="17"/>
      <c r="AS22" s="17"/>
      <c r="AT22" s="17"/>
      <c r="AU22" s="17"/>
      <c r="AV22" s="17"/>
      <c r="AW22" s="17"/>
      <c r="AX22" s="17"/>
      <c r="AY22" s="17"/>
      <c r="AZ22" s="17"/>
      <c r="BA22" s="17"/>
      <c r="BB22" s="17"/>
      <c r="BC22" s="17"/>
      <c r="BD22" s="17"/>
      <c r="BE22" s="17"/>
      <c r="BF22" s="17"/>
      <c r="BG22" s="17"/>
      <c r="BH22" s="17"/>
      <c r="BI22" s="17"/>
      <c r="BJ22" s="17"/>
      <c r="BK22" s="17"/>
      <c r="BL22" s="17"/>
      <c r="BM22" s="17"/>
      <c r="BN22" s="17"/>
      <c r="BO22" s="17"/>
      <c r="BP22" s="17"/>
      <c r="BQ22" s="17"/>
      <c r="BR22" s="17"/>
      <c r="BS22" s="17"/>
      <c r="BT22" s="17"/>
      <c r="BU22" s="17"/>
      <c r="BV22" s="17"/>
      <c r="BW22" s="17"/>
      <c r="BX22" s="17"/>
      <c r="BY22" s="17"/>
      <c r="BZ22" s="17"/>
      <c r="CA22" s="17"/>
      <c r="CB22" s="17"/>
      <c r="CC22" s="17"/>
      <c r="CD22" s="17"/>
      <c r="CE22" s="17"/>
      <c r="CF22" s="17"/>
      <c r="CG22" s="17"/>
      <c r="CH22" s="17"/>
      <c r="CI22" s="17"/>
      <c r="CJ22" s="17"/>
      <c r="CK22" s="17"/>
      <c r="CL22" s="17"/>
      <c r="CM22" s="17"/>
    </row>
    <row r="23" ht="16.5" customHeight="1">
      <c r="A23" s="23" t="s">
        <v>476</v>
      </c>
      <c r="B23" s="24" t="n">
        <v>0.0574</v>
      </c>
      <c r="C23" s="24" t="n">
        <v>0.0631</v>
      </c>
      <c r="D23" s="24" t="n">
        <v>0.0564</v>
      </c>
      <c r="E23" s="24" t="n">
        <v>0.0583</v>
      </c>
      <c r="F23" s="24" t="n">
        <v>0.0599</v>
      </c>
      <c r="G23" s="24" t="n">
        <v>0.0606</v>
      </c>
      <c r="H23" s="24" t="n">
        <v>0.0567</v>
      </c>
      <c r="I23" s="24" t="n">
        <v>0.0473</v>
      </c>
      <c r="J23" s="24" t="n">
        <v>0.045</v>
      </c>
      <c r="K23" s="24" t="n">
        <v>0.0452</v>
      </c>
      <c r="L23" s="24" t="n">
        <v>0.0466</v>
      </c>
      <c r="M23" s="26"/>
      <c r="N23" s="23" t="s">
        <v>476</v>
      </c>
      <c r="O23" s="24" t="n">
        <v>0.0132</v>
      </c>
      <c r="P23" s="24" t="n">
        <v>0.0129</v>
      </c>
      <c r="Q23" s="24" t="n">
        <v>0.0144</v>
      </c>
      <c r="R23" s="24" t="n">
        <v>0.0181</v>
      </c>
      <c r="S23" s="24" t="n">
        <v>0.0146</v>
      </c>
      <c r="T23" s="24" t="n">
        <v>0.016</v>
      </c>
      <c r="U23" s="24" t="n">
        <v>0.022</v>
      </c>
      <c r="V23" s="24" t="n">
        <v>0.0119</v>
      </c>
      <c r="W23" s="24" t="n">
        <v>0.0163</v>
      </c>
      <c r="X23" s="24" t="n">
        <v>0.0223</v>
      </c>
      <c r="Y23" s="24" t="n">
        <v>0.0169</v>
      </c>
      <c r="Z23" s="26"/>
      <c r="AA23" s="23" t="s">
        <v>476</v>
      </c>
      <c r="AB23" s="24" t="n">
        <v>0.2305</v>
      </c>
      <c r="AC23" s="24" t="n">
        <v>0.2043</v>
      </c>
      <c r="AD23" s="24" t="n">
        <v>0.256</v>
      </c>
      <c r="AE23" s="24" t="n">
        <v>0.3106</v>
      </c>
      <c r="AF23" s="24" t="n">
        <v>0.243</v>
      </c>
      <c r="AG23" s="24" t="n">
        <v>0.264</v>
      </c>
      <c r="AH23" s="24" t="n">
        <v>0.3884</v>
      </c>
      <c r="AI23" s="24" t="n">
        <v>0.2513</v>
      </c>
      <c r="AJ23" s="24" t="n">
        <v>0.362</v>
      </c>
      <c r="AK23" s="24" t="n">
        <v>0.4922</v>
      </c>
      <c r="AL23" s="24" t="n">
        <v>0.363</v>
      </c>
      <c r="AM23" s="26"/>
      <c r="AN23" s="17"/>
      <c r="AO23" s="17"/>
      <c r="AP23" s="17"/>
      <c r="AQ23" s="17"/>
      <c r="AR23" s="17"/>
      <c r="AS23" s="17"/>
      <c r="AT23" s="17"/>
      <c r="AU23" s="17"/>
      <c r="AV23" s="17"/>
      <c r="AW23" s="17"/>
      <c r="AX23" s="17"/>
      <c r="AY23" s="17"/>
      <c r="AZ23" s="17"/>
      <c r="BA23" s="17"/>
      <c r="BB23" s="17"/>
      <c r="BC23" s="17"/>
      <c r="BD23" s="17"/>
      <c r="BE23" s="17"/>
      <c r="BF23" s="17"/>
      <c r="BG23" s="17"/>
      <c r="BH23" s="17"/>
      <c r="BI23" s="17"/>
      <c r="BJ23" s="17"/>
      <c r="BK23" s="17"/>
      <c r="BL23" s="17"/>
      <c r="BM23" s="17"/>
      <c r="BN23" s="17"/>
      <c r="BO23" s="17"/>
      <c r="BP23" s="17"/>
      <c r="BQ23" s="17"/>
      <c r="BR23" s="17"/>
      <c r="BS23" s="17"/>
      <c r="BT23" s="17"/>
      <c r="BU23" s="17"/>
      <c r="BV23" s="17"/>
      <c r="BW23" s="17"/>
      <c r="BX23" s="17"/>
      <c r="BY23" s="17"/>
      <c r="BZ23" s="17"/>
      <c r="CA23" s="17"/>
      <c r="CB23" s="17"/>
      <c r="CC23" s="17"/>
      <c r="CD23" s="17"/>
      <c r="CE23" s="17"/>
      <c r="CF23" s="17"/>
      <c r="CG23" s="17"/>
      <c r="CH23" s="17"/>
      <c r="CI23" s="17"/>
      <c r="CJ23" s="17"/>
      <c r="CK23" s="17"/>
      <c r="CL23" s="17"/>
      <c r="CM23" s="17"/>
    </row>
    <row r="24" ht="16.5" customHeight="1">
      <c r="A24" s="23" t="s">
        <v>477</v>
      </c>
      <c r="B24" s="24" t="n">
        <v>0.0154</v>
      </c>
      <c r="C24" s="24" t="n">
        <v>0.0164</v>
      </c>
      <c r="D24" s="24" t="n">
        <v>0.015</v>
      </c>
      <c r="E24" s="24" t="n">
        <v>0.015</v>
      </c>
      <c r="F24" s="24" t="n">
        <v>0.0136</v>
      </c>
      <c r="G24" s="24" t="n">
        <v>0.0139</v>
      </c>
      <c r="H24" s="24" t="n">
        <v>0.0122</v>
      </c>
      <c r="I24" s="24" t="n">
        <v>0.01</v>
      </c>
      <c r="J24" s="24" t="n">
        <v>0.0099</v>
      </c>
      <c r="K24" s="24" t="n">
        <v>0.0109</v>
      </c>
      <c r="L24" s="24" t="n">
        <v>0.0106</v>
      </c>
      <c r="M24" s="26"/>
      <c r="N24" s="23" t="s">
        <v>477</v>
      </c>
      <c r="O24" s="24" t="n">
        <v>0.0023</v>
      </c>
      <c r="P24" s="24" t="n">
        <v>0.0025</v>
      </c>
      <c r="Q24" s="24" t="n">
        <v>0.0019</v>
      </c>
      <c r="R24" s="24" t="n">
        <v>0.0017</v>
      </c>
      <c r="S24" s="24" t="n">
        <v>0.0013</v>
      </c>
      <c r="T24" s="24" t="n">
        <v>0.0019</v>
      </c>
      <c r="U24" s="24" t="n">
        <v>0.0017</v>
      </c>
      <c r="V24" s="24" t="n">
        <v>0.0008</v>
      </c>
      <c r="W24" s="24" t="n">
        <v>0.0017</v>
      </c>
      <c r="X24" s="24" t="n">
        <v>0.0011</v>
      </c>
      <c r="Y24" s="24" t="n">
        <v>0.0019</v>
      </c>
      <c r="Z24" s="26"/>
      <c r="AA24" s="23" t="s">
        <v>477</v>
      </c>
      <c r="AB24" s="24" t="n">
        <v>0.1494</v>
      </c>
      <c r="AC24" s="24" t="n">
        <v>0.1492</v>
      </c>
      <c r="AD24" s="24" t="n">
        <v>0.1296</v>
      </c>
      <c r="AE24" s="24" t="n">
        <v>0.1111</v>
      </c>
      <c r="AF24" s="24" t="n">
        <v>0.0974</v>
      </c>
      <c r="AG24" s="24" t="n">
        <v>0.139</v>
      </c>
      <c r="AH24" s="24" t="n">
        <v>0.1356</v>
      </c>
      <c r="AI24" s="24" t="n">
        <v>0.0828</v>
      </c>
      <c r="AJ24" s="24" t="n">
        <v>0.1684</v>
      </c>
      <c r="AK24" s="24" t="n">
        <v>0.1006</v>
      </c>
      <c r="AL24" s="24" t="n">
        <v>0.1758</v>
      </c>
      <c r="AM24" s="26"/>
      <c r="AN24" s="17"/>
      <c r="AO24" s="17"/>
      <c r="AP24" s="17"/>
      <c r="AQ24" s="17"/>
      <c r="AR24" s="17"/>
      <c r="AS24" s="17"/>
      <c r="AT24" s="17"/>
      <c r="AU24" s="17"/>
      <c r="AV24" s="17"/>
      <c r="AW24" s="17"/>
      <c r="AX24" s="17"/>
      <c r="AY24" s="17"/>
      <c r="AZ24" s="17"/>
      <c r="BA24" s="17"/>
      <c r="BB24" s="17"/>
      <c r="BC24" s="17"/>
      <c r="BD24" s="17"/>
      <c r="BE24" s="17"/>
      <c r="BF24" s="17"/>
      <c r="BG24" s="17"/>
      <c r="BH24" s="17"/>
      <c r="BI24" s="17"/>
      <c r="BJ24" s="17"/>
      <c r="BK24" s="17"/>
      <c r="BL24" s="17"/>
      <c r="BM24" s="17"/>
      <c r="BN24" s="17"/>
      <c r="BO24" s="17"/>
      <c r="BP24" s="17"/>
      <c r="BQ24" s="17"/>
      <c r="BR24" s="17"/>
      <c r="BS24" s="17"/>
      <c r="BT24" s="17"/>
      <c r="BU24" s="17"/>
      <c r="BV24" s="17"/>
      <c r="BW24" s="17"/>
      <c r="BX24" s="17"/>
      <c r="BY24" s="17"/>
      <c r="BZ24" s="17"/>
      <c r="CA24" s="17"/>
      <c r="CB24" s="17"/>
      <c r="CC24" s="17"/>
      <c r="CD24" s="17"/>
      <c r="CE24" s="17"/>
      <c r="CF24" s="17"/>
      <c r="CG24" s="17"/>
      <c r="CH24" s="17"/>
      <c r="CI24" s="17"/>
      <c r="CJ24" s="17"/>
      <c r="CK24" s="17"/>
      <c r="CL24" s="17"/>
      <c r="CM24" s="17"/>
    </row>
    <row r="25" ht="16.5" customHeight="1">
      <c r="A25" s="23" t="s">
        <v>478</v>
      </c>
      <c r="B25" s="24" t="n">
        <v>0.0202</v>
      </c>
      <c r="C25" s="24" t="n">
        <v>0.0211</v>
      </c>
      <c r="D25" s="24" t="n">
        <v>0.0199</v>
      </c>
      <c r="E25" s="24" t="n">
        <v>0.0181</v>
      </c>
      <c r="F25" s="24" t="n">
        <v>0.0186</v>
      </c>
      <c r="G25" s="24" t="n">
        <v>0.0172</v>
      </c>
      <c r="H25" s="24" t="n">
        <v>0.0179</v>
      </c>
      <c r="I25" s="24" t="n">
        <v>0.0172</v>
      </c>
      <c r="J25" s="24" t="n">
        <v>0.0134</v>
      </c>
      <c r="K25" s="24" t="n">
        <v>0.0129</v>
      </c>
      <c r="L25" s="24" t="n">
        <v>0.0128</v>
      </c>
      <c r="M25" s="26"/>
      <c r="N25" s="23" t="s">
        <v>478</v>
      </c>
      <c r="O25" s="24" t="n">
        <v>0.0074</v>
      </c>
      <c r="P25" s="24" t="n">
        <v>0.006</v>
      </c>
      <c r="Q25" s="24" t="n">
        <v>0.0056</v>
      </c>
      <c r="R25" s="24" t="n">
        <v>0.0049</v>
      </c>
      <c r="S25" s="24" t="n">
        <v>0.0068</v>
      </c>
      <c r="T25" s="24" t="n">
        <v>0.0096</v>
      </c>
      <c r="U25" s="24" t="n">
        <v>0.0043</v>
      </c>
      <c r="V25" s="24" t="n">
        <v>0.0059</v>
      </c>
      <c r="W25" s="24" t="n">
        <v>0.0055</v>
      </c>
      <c r="X25" s="24" t="n">
        <v>0.0097</v>
      </c>
      <c r="Y25" s="24" t="n">
        <v>0.0096</v>
      </c>
      <c r="Z25" s="26"/>
      <c r="AA25" s="23" t="s">
        <v>478</v>
      </c>
      <c r="AB25" s="24" t="n">
        <v>0.3672</v>
      </c>
      <c r="AC25" s="24" t="n">
        <v>0.2863</v>
      </c>
      <c r="AD25" s="24" t="n">
        <v>0.2786</v>
      </c>
      <c r="AE25" s="24" t="n">
        <v>0.27</v>
      </c>
      <c r="AF25" s="24" t="n">
        <v>0.3679</v>
      </c>
      <c r="AG25" s="24" t="n">
        <v>0.5575</v>
      </c>
      <c r="AH25" s="24" t="n">
        <v>0.2408</v>
      </c>
      <c r="AI25" s="24" t="n">
        <v>0.3453</v>
      </c>
      <c r="AJ25" s="24" t="n">
        <v>0.4101</v>
      </c>
      <c r="AK25" s="24" t="n">
        <v>0.7536</v>
      </c>
      <c r="AL25" s="24" t="n">
        <v>0.7464</v>
      </c>
      <c r="AM25" s="26"/>
      <c r="AN25" s="17"/>
      <c r="AO25" s="17"/>
      <c r="AP25" s="17"/>
      <c r="AQ25" s="17"/>
      <c r="AR25" s="17"/>
      <c r="AS25" s="17"/>
      <c r="AT25" s="17"/>
      <c r="AU25" s="17"/>
      <c r="AV25" s="17"/>
      <c r="AW25" s="17"/>
      <c r="AX25" s="17"/>
      <c r="AY25" s="17"/>
      <c r="AZ25" s="17"/>
      <c r="BA25" s="17"/>
      <c r="BB25" s="17"/>
      <c r="BC25" s="17"/>
      <c r="BD25" s="17"/>
      <c r="BE25" s="17"/>
      <c r="BF25" s="17"/>
      <c r="BG25" s="17"/>
      <c r="BH25" s="17"/>
      <c r="BI25" s="17"/>
      <c r="BJ25" s="17"/>
      <c r="BK25" s="17"/>
      <c r="BL25" s="17"/>
      <c r="BM25" s="17"/>
      <c r="BN25" s="17"/>
      <c r="BO25" s="17"/>
      <c r="BP25" s="17"/>
      <c r="BQ25" s="17"/>
      <c r="BR25" s="17"/>
      <c r="BS25" s="17"/>
      <c r="BT25" s="17"/>
      <c r="BU25" s="17"/>
      <c r="BV25" s="17"/>
      <c r="BW25" s="17"/>
      <c r="BX25" s="17"/>
      <c r="BY25" s="17"/>
      <c r="BZ25" s="17"/>
      <c r="CA25" s="17"/>
      <c r="CB25" s="17"/>
      <c r="CC25" s="17"/>
      <c r="CD25" s="17"/>
      <c r="CE25" s="17"/>
      <c r="CF25" s="17"/>
      <c r="CG25" s="17"/>
      <c r="CH25" s="17"/>
      <c r="CI25" s="17"/>
      <c r="CJ25" s="17"/>
      <c r="CK25" s="17"/>
      <c r="CL25" s="17"/>
      <c r="CM25" s="17"/>
    </row>
    <row r="26" ht="16.5" customHeight="1">
      <c r="A26" s="17"/>
      <c r="B26" s="17"/>
      <c r="C26" s="17"/>
      <c r="D26" s="17"/>
      <c r="E26" s="17"/>
      <c r="F26" s="17"/>
      <c r="G26" s="17"/>
      <c r="H26" s="17"/>
      <c r="I26" s="17"/>
      <c r="J26" s="17"/>
      <c r="K26" s="17"/>
      <c r="L26" s="17"/>
      <c r="M26" s="17"/>
      <c r="N26" s="17"/>
      <c r="O26" s="17"/>
      <c r="P26" s="17"/>
      <c r="Q26" s="17"/>
      <c r="R26" s="17"/>
      <c r="S26" s="17"/>
      <c r="T26" s="17"/>
      <c r="U26" s="17"/>
      <c r="V26" s="17"/>
      <c r="W26" s="17"/>
      <c r="X26" s="17"/>
      <c r="Y26" s="17"/>
      <c r="Z26" s="17"/>
      <c r="AA26" s="17"/>
      <c r="AB26" s="17"/>
      <c r="AC26" s="17"/>
      <c r="AD26" s="17"/>
      <c r="AE26" s="17"/>
      <c r="AF26" s="17"/>
      <c r="AG26" s="17"/>
      <c r="AH26" s="17"/>
      <c r="AI26" s="17"/>
      <c r="AJ26" s="17"/>
      <c r="AK26" s="17"/>
      <c r="AL26" s="17"/>
      <c r="AM26" s="17"/>
      <c r="AN26" s="17"/>
      <c r="AO26" s="17"/>
      <c r="AP26" s="17"/>
      <c r="AQ26" s="17"/>
      <c r="AR26" s="17"/>
      <c r="AS26" s="17"/>
      <c r="AT26" s="17"/>
      <c r="AU26" s="17"/>
      <c r="AV26" s="17"/>
      <c r="AW26" s="17"/>
      <c r="AX26" s="17"/>
      <c r="AY26" s="17"/>
      <c r="AZ26" s="17"/>
      <c r="BA26" s="17"/>
      <c r="BB26" s="17"/>
      <c r="BC26" s="17"/>
      <c r="BD26" s="17"/>
      <c r="BE26" s="17"/>
      <c r="BF26" s="17"/>
      <c r="BG26" s="17"/>
      <c r="BH26" s="17"/>
      <c r="BI26" s="17"/>
      <c r="BJ26" s="17"/>
      <c r="BK26" s="17"/>
      <c r="BL26" s="17"/>
      <c r="BM26" s="17"/>
      <c r="BN26" s="17"/>
      <c r="BO26" s="17"/>
      <c r="BP26" s="17"/>
      <c r="BQ26" s="17"/>
      <c r="BR26" s="17"/>
      <c r="BS26" s="17"/>
      <c r="BT26" s="17"/>
      <c r="BU26" s="17"/>
      <c r="BV26" s="17"/>
      <c r="BW26" s="17"/>
      <c r="BX26" s="17"/>
      <c r="BY26" s="17"/>
      <c r="BZ26" s="17"/>
      <c r="CA26" s="17"/>
      <c r="CB26" s="17"/>
      <c r="CC26" s="17"/>
      <c r="CD26" s="17"/>
      <c r="CE26" s="17"/>
      <c r="CF26" s="17"/>
      <c r="CG26" s="17"/>
      <c r="CH26" s="17"/>
      <c r="CI26" s="17"/>
      <c r="CJ26" s="17"/>
      <c r="CK26" s="17"/>
      <c r="CL26" s="17"/>
      <c r="CM26" s="17"/>
    </row>
    <row r="27" ht="22.5" customHeight="1">
      <c r="A27" s="12" t="s">
        <v>494</v>
      </c>
      <c r="B27" s="11"/>
      <c r="C27" s="11"/>
      <c r="D27" s="11"/>
      <c r="E27" s="11"/>
      <c r="F27" s="11"/>
      <c r="G27" s="11"/>
      <c r="H27" s="11"/>
      <c r="I27" s="11"/>
      <c r="J27" s="11"/>
      <c r="K27" s="11"/>
      <c r="L27" s="11"/>
      <c r="M27" s="15"/>
      <c r="N27" s="12" t="s">
        <v>495</v>
      </c>
      <c r="O27" s="11"/>
      <c r="P27" s="11"/>
      <c r="Q27" s="11"/>
      <c r="R27" s="11"/>
      <c r="S27" s="11"/>
      <c r="T27" s="11"/>
      <c r="U27" s="11"/>
      <c r="V27" s="11"/>
      <c r="W27" s="11"/>
      <c r="X27" s="11"/>
      <c r="Y27" s="11"/>
      <c r="Z27" s="15"/>
      <c r="AA27" s="12" t="s">
        <v>496</v>
      </c>
      <c r="AB27" s="11"/>
      <c r="AC27" s="11"/>
      <c r="AD27" s="11"/>
      <c r="AE27" s="11"/>
      <c r="AF27" s="11"/>
      <c r="AG27" s="11"/>
      <c r="AH27" s="11"/>
      <c r="AI27" s="11"/>
      <c r="AJ27" s="11"/>
      <c r="AK27" s="11"/>
      <c r="AL27" s="11"/>
      <c r="AM27" s="15"/>
      <c r="AN27" s="12" t="s">
        <v>497</v>
      </c>
      <c r="AO27" s="11"/>
      <c r="AP27" s="11"/>
      <c r="AQ27" s="11"/>
      <c r="AR27" s="11"/>
      <c r="AS27" s="11"/>
      <c r="AT27" s="11"/>
      <c r="AU27" s="11"/>
      <c r="AV27" s="11"/>
      <c r="AW27" s="11"/>
      <c r="AX27" s="11"/>
      <c r="AY27" s="11"/>
      <c r="AZ27" s="15"/>
      <c r="BA27" s="17"/>
      <c r="BB27" s="17"/>
      <c r="BC27" s="17"/>
      <c r="BD27" s="17"/>
      <c r="BE27" s="17"/>
      <c r="BF27" s="17"/>
      <c r="BG27" s="17"/>
      <c r="BH27" s="17"/>
      <c r="BI27" s="17"/>
      <c r="BJ27" s="17"/>
      <c r="BK27" s="17"/>
      <c r="BL27" s="17"/>
      <c r="BM27" s="17"/>
      <c r="BN27" s="17"/>
      <c r="BO27" s="17"/>
      <c r="BP27" s="17"/>
      <c r="BQ27" s="17"/>
      <c r="BR27" s="17"/>
      <c r="BS27" s="17"/>
      <c r="BT27" s="17"/>
      <c r="BU27" s="17"/>
      <c r="BV27" s="17"/>
      <c r="BW27" s="17"/>
      <c r="BX27" s="17"/>
      <c r="BY27" s="17"/>
      <c r="BZ27" s="17"/>
      <c r="CA27" s="17"/>
      <c r="CB27" s="17"/>
      <c r="CC27" s="17"/>
      <c r="CD27" s="17"/>
      <c r="CE27" s="17"/>
      <c r="CF27" s="17"/>
      <c r="CG27" s="17"/>
      <c r="CH27" s="17"/>
      <c r="CI27" s="17"/>
      <c r="CJ27" s="17"/>
      <c r="CK27" s="17"/>
      <c r="CL27" s="17"/>
      <c r="CM27" s="17"/>
    </row>
    <row r="28" ht="16.5" customHeight="1">
      <c r="A28" s="18" t="s">
        <v>36</v>
      </c>
      <c r="B28" s="20" t="n">
        <v>45474</v>
      </c>
      <c r="C28" s="20" t="n">
        <v>45475</v>
      </c>
      <c r="D28" s="20" t="n">
        <v>45476</v>
      </c>
      <c r="E28" s="20" t="n">
        <v>45477</v>
      </c>
      <c r="F28" s="20" t="n">
        <v>45478</v>
      </c>
      <c r="G28" s="20" t="n">
        <v>45479</v>
      </c>
      <c r="H28" s="20" t="n">
        <v>45480</v>
      </c>
      <c r="I28" s="20" t="n">
        <v>45481</v>
      </c>
      <c r="J28" s="20" t="n">
        <v>45482</v>
      </c>
      <c r="K28" s="20" t="n">
        <v>45483</v>
      </c>
      <c r="L28" s="20" t="n">
        <v>45484</v>
      </c>
      <c r="M28" s="21" t="s">
        <v>491</v>
      </c>
      <c r="N28" s="18" t="s">
        <v>36</v>
      </c>
      <c r="O28" s="20" t="n">
        <v>45474</v>
      </c>
      <c r="P28" s="20" t="n">
        <v>45475</v>
      </c>
      <c r="Q28" s="20" t="n">
        <v>45476</v>
      </c>
      <c r="R28" s="20" t="n">
        <v>45477</v>
      </c>
      <c r="S28" s="20" t="n">
        <v>45478</v>
      </c>
      <c r="T28" s="20" t="n">
        <v>45479</v>
      </c>
      <c r="U28" s="20" t="n">
        <v>45480</v>
      </c>
      <c r="V28" s="20" t="n">
        <v>45481</v>
      </c>
      <c r="W28" s="20" t="n">
        <v>45482</v>
      </c>
      <c r="X28" s="20" t="n">
        <v>45483</v>
      </c>
      <c r="Y28" s="20" t="n">
        <v>45484</v>
      </c>
      <c r="Z28" s="21" t="s">
        <v>491</v>
      </c>
      <c r="AA28" s="18" t="s">
        <v>36</v>
      </c>
      <c r="AB28" s="20" t="n">
        <v>45474</v>
      </c>
      <c r="AC28" s="20" t="n">
        <v>45475</v>
      </c>
      <c r="AD28" s="20" t="n">
        <v>45476</v>
      </c>
      <c r="AE28" s="20" t="n">
        <v>45477</v>
      </c>
      <c r="AF28" s="20" t="n">
        <v>45478</v>
      </c>
      <c r="AG28" s="20" t="n">
        <v>45479</v>
      </c>
      <c r="AH28" s="20" t="n">
        <v>45480</v>
      </c>
      <c r="AI28" s="20" t="n">
        <v>45481</v>
      </c>
      <c r="AJ28" s="20" t="n">
        <v>45482</v>
      </c>
      <c r="AK28" s="20" t="n">
        <v>45483</v>
      </c>
      <c r="AL28" s="20" t="n">
        <v>45484</v>
      </c>
      <c r="AM28" s="21" t="s">
        <v>491</v>
      </c>
      <c r="AN28" s="18" t="s">
        <v>36</v>
      </c>
      <c r="AO28" s="20" t="n">
        <v>45474</v>
      </c>
      <c r="AP28" s="20" t="n">
        <v>45475</v>
      </c>
      <c r="AQ28" s="20" t="n">
        <v>45476</v>
      </c>
      <c r="AR28" s="20" t="n">
        <v>45477</v>
      </c>
      <c r="AS28" s="20" t="n">
        <v>45478</v>
      </c>
      <c r="AT28" s="20" t="n">
        <v>45479</v>
      </c>
      <c r="AU28" s="20" t="n">
        <v>45480</v>
      </c>
      <c r="AV28" s="20" t="n">
        <v>45481</v>
      </c>
      <c r="AW28" s="20" t="n">
        <v>45482</v>
      </c>
      <c r="AX28" s="20" t="n">
        <v>45483</v>
      </c>
      <c r="AY28" s="20" t="n">
        <v>45484</v>
      </c>
      <c r="AZ28" s="21" t="s">
        <v>491</v>
      </c>
      <c r="BA28" s="17"/>
      <c r="BB28" s="17"/>
      <c r="BC28" s="17"/>
      <c r="BD28" s="17"/>
      <c r="BE28" s="17"/>
      <c r="BF28" s="17"/>
      <c r="BG28" s="17"/>
      <c r="BH28" s="17"/>
      <c r="BI28" s="17"/>
      <c r="BJ28" s="17"/>
      <c r="BK28" s="17"/>
      <c r="BL28" s="17"/>
      <c r="BM28" s="17"/>
      <c r="BN28" s="17"/>
      <c r="BO28" s="17"/>
      <c r="BP28" s="17"/>
      <c r="BQ28" s="17"/>
      <c r="BR28" s="17"/>
      <c r="BS28" s="17"/>
      <c r="BT28" s="17"/>
      <c r="BU28" s="17"/>
      <c r="BV28" s="17"/>
      <c r="BW28" s="17"/>
      <c r="BX28" s="17"/>
      <c r="BY28" s="17"/>
      <c r="BZ28" s="17"/>
      <c r="CA28" s="17"/>
      <c r="CB28" s="17"/>
      <c r="CC28" s="17"/>
      <c r="CD28" s="17"/>
      <c r="CE28" s="17"/>
      <c r="CF28" s="17"/>
      <c r="CG28" s="17"/>
      <c r="CH28" s="17"/>
      <c r="CI28" s="17"/>
      <c r="CJ28" s="17"/>
      <c r="CK28" s="17"/>
      <c r="CL28" s="17"/>
      <c r="CM28" s="17"/>
    </row>
    <row r="29" ht="16.5" customHeight="1">
      <c r="A29" s="23" t="s">
        <v>446</v>
      </c>
      <c r="B29" s="24" t="n">
        <v>1</v>
      </c>
      <c r="C29" s="24" t="n">
        <v>1</v>
      </c>
      <c r="D29" s="24" t="n">
        <v>1</v>
      </c>
      <c r="E29" s="24" t="n">
        <v>1</v>
      </c>
      <c r="F29" s="24" t="n">
        <v>1</v>
      </c>
      <c r="G29" s="24" t="n">
        <v>1</v>
      </c>
      <c r="H29" s="24" t="n">
        <v>1</v>
      </c>
      <c r="I29" s="24" t="n">
        <v>1</v>
      </c>
      <c r="J29" s="24" t="n">
        <v>1</v>
      </c>
      <c r="K29" s="24" t="n">
        <v>1</v>
      </c>
      <c r="L29" s="24" t="n">
        <v>1</v>
      </c>
      <c r="M29" s="25" t="n">
        <v>-0.0083</v>
      </c>
      <c r="N29" s="23" t="s">
        <v>446</v>
      </c>
      <c r="O29" s="24" t="n">
        <v>1</v>
      </c>
      <c r="P29" s="24" t="n">
        <v>1</v>
      </c>
      <c r="Q29" s="24" t="n">
        <v>1</v>
      </c>
      <c r="R29" s="24" t="n">
        <v>1</v>
      </c>
      <c r="S29" s="24" t="n">
        <v>1</v>
      </c>
      <c r="T29" s="24" t="n">
        <v>1</v>
      </c>
      <c r="U29" s="24" t="n">
        <v>1</v>
      </c>
      <c r="V29" s="24" t="n">
        <v>1</v>
      </c>
      <c r="W29" s="24" t="n">
        <v>1</v>
      </c>
      <c r="X29" s="24" t="n">
        <v>1</v>
      </c>
      <c r="Y29" s="24" t="n">
        <v>1</v>
      </c>
      <c r="Z29" s="25" t="n">
        <v>0.0377</v>
      </c>
      <c r="AA29" s="23" t="s">
        <v>446</v>
      </c>
      <c r="AB29" s="24" t="n">
        <v>1</v>
      </c>
      <c r="AC29" s="24" t="n">
        <v>1</v>
      </c>
      <c r="AD29" s="24" t="n">
        <v>1</v>
      </c>
      <c r="AE29" s="24" t="n">
        <v>1</v>
      </c>
      <c r="AF29" s="24" t="n">
        <v>1</v>
      </c>
      <c r="AG29" s="24" t="n">
        <v>1</v>
      </c>
      <c r="AH29" s="24" t="n">
        <v>1</v>
      </c>
      <c r="AI29" s="24" t="n">
        <v>1</v>
      </c>
      <c r="AJ29" s="24" t="n">
        <v>1</v>
      </c>
      <c r="AK29" s="24" t="n">
        <v>1</v>
      </c>
      <c r="AL29" s="24" t="n">
        <v>1</v>
      </c>
      <c r="AM29" s="25" t="n">
        <v>0.0008</v>
      </c>
      <c r="AN29" s="23" t="s">
        <v>446</v>
      </c>
      <c r="AO29" s="24" t="n">
        <v>1</v>
      </c>
      <c r="AP29" s="24" t="n">
        <v>1</v>
      </c>
      <c r="AQ29" s="24" t="n">
        <v>1</v>
      </c>
      <c r="AR29" s="24" t="n">
        <v>1</v>
      </c>
      <c r="AS29" s="24" t="n">
        <v>1</v>
      </c>
      <c r="AT29" s="24" t="n">
        <v>1</v>
      </c>
      <c r="AU29" s="24" t="n">
        <v>1</v>
      </c>
      <c r="AV29" s="24" t="n">
        <v>1</v>
      </c>
      <c r="AW29" s="24" t="n">
        <v>1</v>
      </c>
      <c r="AX29" s="24" t="n">
        <v>1</v>
      </c>
      <c r="AY29" s="24" t="n">
        <v>1</v>
      </c>
      <c r="AZ29" s="25" t="n">
        <v>-0.1105</v>
      </c>
      <c r="BA29" s="17"/>
      <c r="BB29" s="17"/>
      <c r="BC29" s="17"/>
      <c r="BD29" s="17"/>
      <c r="BE29" s="17"/>
      <c r="BF29" s="17"/>
      <c r="BG29" s="17"/>
      <c r="BH29" s="17"/>
      <c r="BI29" s="17"/>
      <c r="BJ29" s="17"/>
      <c r="BK29" s="17"/>
      <c r="BL29" s="17"/>
      <c r="BM29" s="17"/>
      <c r="BN29" s="17"/>
      <c r="BO29" s="17"/>
      <c r="BP29" s="17"/>
      <c r="BQ29" s="17"/>
      <c r="BR29" s="17"/>
      <c r="BS29" s="17"/>
      <c r="BT29" s="17"/>
      <c r="BU29" s="17"/>
      <c r="BV29" s="17"/>
      <c r="BW29" s="17"/>
      <c r="BX29" s="17"/>
      <c r="BY29" s="17"/>
      <c r="BZ29" s="17"/>
      <c r="CA29" s="17"/>
      <c r="CB29" s="17"/>
      <c r="CC29" s="17"/>
      <c r="CD29" s="17"/>
      <c r="CE29" s="17"/>
      <c r="CF29" s="17"/>
      <c r="CG29" s="17"/>
      <c r="CH29" s="17"/>
      <c r="CI29" s="17"/>
      <c r="CJ29" s="17"/>
      <c r="CK29" s="17"/>
      <c r="CL29" s="17"/>
      <c r="CM29" s="17"/>
    </row>
    <row r="30" ht="16.5" customHeight="1">
      <c r="A30" s="23" t="s">
        <v>453</v>
      </c>
      <c r="B30" s="24" t="n">
        <v>0.4816</v>
      </c>
      <c r="C30" s="24" t="n">
        <v>0.4766</v>
      </c>
      <c r="D30" s="24" t="n">
        <v>0.4884</v>
      </c>
      <c r="E30" s="24" t="n">
        <v>0.5081</v>
      </c>
      <c r="F30" s="24" t="n">
        <v>0.5014</v>
      </c>
      <c r="G30" s="24" t="n">
        <v>0.5112</v>
      </c>
      <c r="H30" s="24" t="n">
        <v>0.4354</v>
      </c>
      <c r="I30" s="24" t="n">
        <v>0.494</v>
      </c>
      <c r="J30" s="24" t="n">
        <v>0.5437</v>
      </c>
      <c r="K30" s="24" t="n">
        <v>0.5215</v>
      </c>
      <c r="L30" s="24" t="n">
        <v>0.4566</v>
      </c>
      <c r="M30" s="26"/>
      <c r="N30" s="23" t="s">
        <v>453</v>
      </c>
      <c r="O30" s="24" t="n">
        <v>0.5201</v>
      </c>
      <c r="P30" s="24" t="n">
        <v>0.5099</v>
      </c>
      <c r="Q30" s="24" t="n">
        <v>0.5126</v>
      </c>
      <c r="R30" s="24" t="n">
        <v>0.5323</v>
      </c>
      <c r="S30" s="24" t="n">
        <v>0.5196</v>
      </c>
      <c r="T30" s="24" t="n">
        <v>0.5376</v>
      </c>
      <c r="U30" s="24" t="n">
        <v>0.4791</v>
      </c>
      <c r="V30" s="24" t="n">
        <v>0.5084</v>
      </c>
      <c r="W30" s="24" t="n">
        <v>0.5225</v>
      </c>
      <c r="X30" s="24" t="n">
        <v>0.5212</v>
      </c>
      <c r="Y30" s="24" t="n">
        <v>0.4578</v>
      </c>
      <c r="Z30" s="26"/>
      <c r="AA30" s="23" t="s">
        <v>453</v>
      </c>
      <c r="AB30" s="24" t="n">
        <v>0.2795</v>
      </c>
      <c r="AC30" s="24" t="n">
        <v>0.2534</v>
      </c>
      <c r="AD30" s="24" t="n">
        <v>0.2248</v>
      </c>
      <c r="AE30" s="24" t="n">
        <v>0.239</v>
      </c>
      <c r="AF30" s="24" t="n">
        <v>0.2442</v>
      </c>
      <c r="AG30" s="24" t="n">
        <v>0.2355</v>
      </c>
      <c r="AH30" s="24" t="n">
        <v>0.2768</v>
      </c>
      <c r="AI30" s="24" t="n">
        <v>0.2787</v>
      </c>
      <c r="AJ30" s="24" t="n">
        <v>0.2095</v>
      </c>
      <c r="AK30" s="24" t="n">
        <v>0.2329</v>
      </c>
      <c r="AL30" s="24" t="n">
        <v>0.1911</v>
      </c>
      <c r="AM30" s="26"/>
      <c r="AN30" s="23" t="s">
        <v>453</v>
      </c>
      <c r="AO30" s="24" t="n">
        <v>0.3137</v>
      </c>
      <c r="AP30" s="24" t="n">
        <v>0.2717</v>
      </c>
      <c r="AQ30" s="24" t="n">
        <v>0.2504</v>
      </c>
      <c r="AR30" s="24" t="n">
        <v>0.2526</v>
      </c>
      <c r="AS30" s="24" t="n">
        <v>0.2655</v>
      </c>
      <c r="AT30" s="24" t="n">
        <v>0.2912</v>
      </c>
      <c r="AU30" s="24" t="n">
        <v>0.3213</v>
      </c>
      <c r="AV30" s="24" t="n">
        <v>0.3806</v>
      </c>
      <c r="AW30" s="24" t="n">
        <v>0.3079</v>
      </c>
      <c r="AX30" s="24" t="n">
        <v>0.2896</v>
      </c>
      <c r="AY30" s="24" t="n">
        <v>0.211</v>
      </c>
      <c r="AZ30" s="26"/>
      <c r="BA30" s="17"/>
      <c r="BB30" s="17"/>
      <c r="BC30" s="17"/>
      <c r="BD30" s="17"/>
      <c r="BE30" s="17"/>
      <c r="BF30" s="17"/>
      <c r="BG30" s="17"/>
      <c r="BH30" s="17"/>
      <c r="BI30" s="17"/>
      <c r="BJ30" s="17"/>
      <c r="BK30" s="17"/>
      <c r="BL30" s="17"/>
      <c r="BM30" s="17"/>
      <c r="BN30" s="17"/>
      <c r="BO30" s="17"/>
      <c r="BP30" s="17"/>
      <c r="BQ30" s="17"/>
      <c r="BR30" s="17"/>
      <c r="BS30" s="17"/>
      <c r="BT30" s="17"/>
      <c r="BU30" s="17"/>
      <c r="BV30" s="17"/>
      <c r="BW30" s="17"/>
      <c r="BX30" s="17"/>
      <c r="BY30" s="17"/>
      <c r="BZ30" s="17"/>
      <c r="CA30" s="17"/>
      <c r="CB30" s="17"/>
      <c r="CC30" s="17"/>
      <c r="CD30" s="17"/>
      <c r="CE30" s="17"/>
      <c r="CF30" s="17"/>
      <c r="CG30" s="17"/>
      <c r="CH30" s="17"/>
      <c r="CI30" s="17"/>
      <c r="CJ30" s="17"/>
      <c r="CK30" s="17"/>
      <c r="CL30" s="17"/>
      <c r="CM30" s="17"/>
    </row>
    <row r="31" ht="16.5" customHeight="1">
      <c r="A31" s="23" t="s">
        <v>454</v>
      </c>
      <c r="B31" s="24" t="n">
        <v>0.6965</v>
      </c>
      <c r="C31" s="24" t="n">
        <v>0.7072</v>
      </c>
      <c r="D31" s="24" t="n">
        <v>0.6877</v>
      </c>
      <c r="E31" s="24" t="n">
        <v>0.6628</v>
      </c>
      <c r="F31" s="24" t="n">
        <v>0.5969</v>
      </c>
      <c r="G31" s="24" t="n">
        <v>0.6005</v>
      </c>
      <c r="H31" s="24" t="n">
        <v>0.6043</v>
      </c>
      <c r="I31" s="24" t="n">
        <v>0.6326</v>
      </c>
      <c r="J31" s="24" t="n">
        <v>0.5383</v>
      </c>
      <c r="K31" s="24" t="n">
        <v>0.5359</v>
      </c>
      <c r="L31" s="24" t="n">
        <v>0.4507</v>
      </c>
      <c r="M31" s="26"/>
      <c r="N31" s="23" t="s">
        <v>454</v>
      </c>
      <c r="O31" s="24" t="n">
        <v>0.7088</v>
      </c>
      <c r="P31" s="24" t="n">
        <v>0.7308</v>
      </c>
      <c r="Q31" s="24" t="n">
        <v>0.7152</v>
      </c>
      <c r="R31" s="24" t="n">
        <v>0.69</v>
      </c>
      <c r="S31" s="24" t="n">
        <v>0.6285</v>
      </c>
      <c r="T31" s="24" t="n">
        <v>0.6098</v>
      </c>
      <c r="U31" s="24" t="n">
        <v>0.6304</v>
      </c>
      <c r="V31" s="24" t="n">
        <v>0.6316</v>
      </c>
      <c r="W31" s="24" t="n">
        <v>0.5269</v>
      </c>
      <c r="X31" s="24" t="n">
        <v>0.5649</v>
      </c>
      <c r="Y31" s="24" t="n">
        <v>0.5054</v>
      </c>
      <c r="Z31" s="26"/>
      <c r="AA31" s="23" t="s">
        <v>454</v>
      </c>
      <c r="AB31" s="24" t="n">
        <v>0.1189</v>
      </c>
      <c r="AC31" s="24" t="n">
        <v>0.1383</v>
      </c>
      <c r="AD31" s="24" t="n">
        <v>0.1309</v>
      </c>
      <c r="AE31" s="24" t="n">
        <v>0.1344</v>
      </c>
      <c r="AF31" s="24" t="n">
        <v>0.1622</v>
      </c>
      <c r="AG31" s="24" t="n">
        <v>0.1845</v>
      </c>
      <c r="AH31" s="24" t="n">
        <v>0.1726</v>
      </c>
      <c r="AI31" s="24" t="n">
        <v>0.2082</v>
      </c>
      <c r="AJ31" s="24" t="n">
        <v>0.1624</v>
      </c>
      <c r="AK31" s="24" t="n">
        <v>0.1539</v>
      </c>
      <c r="AL31" s="24" t="n">
        <v>0.1088</v>
      </c>
      <c r="AM31" s="26"/>
      <c r="AN31" s="23" t="s">
        <v>454</v>
      </c>
      <c r="AO31" s="24" t="n">
        <v>0.0302</v>
      </c>
      <c r="AP31" s="24" t="n">
        <v>0.0358</v>
      </c>
      <c r="AQ31" s="24" t="n">
        <v>0.0415</v>
      </c>
      <c r="AR31" s="24" t="n">
        <v>0.0344</v>
      </c>
      <c r="AS31" s="24" t="n">
        <v>0.041</v>
      </c>
      <c r="AT31" s="24" t="n">
        <v>0.0405</v>
      </c>
      <c r="AU31" s="24" t="n">
        <v>0.0397</v>
      </c>
      <c r="AV31" s="24" t="n">
        <v>0.0578</v>
      </c>
      <c r="AW31" s="24" t="n">
        <v>0.0377</v>
      </c>
      <c r="AX31" s="24" t="n">
        <v>0.0333</v>
      </c>
      <c r="AY31" s="24" t="n">
        <v>0.0255</v>
      </c>
      <c r="AZ31" s="26"/>
      <c r="BA31" s="17"/>
      <c r="BB31" s="17"/>
      <c r="BC31" s="17"/>
      <c r="BD31" s="17"/>
      <c r="BE31" s="17"/>
      <c r="BF31" s="17"/>
      <c r="BG31" s="17"/>
      <c r="BH31" s="17"/>
      <c r="BI31" s="17"/>
      <c r="BJ31" s="17"/>
      <c r="BK31" s="17"/>
      <c r="BL31" s="17"/>
      <c r="BM31" s="17"/>
      <c r="BN31" s="17"/>
      <c r="BO31" s="17"/>
      <c r="BP31" s="17"/>
      <c r="BQ31" s="17"/>
      <c r="BR31" s="17"/>
      <c r="BS31" s="17"/>
      <c r="BT31" s="17"/>
      <c r="BU31" s="17"/>
      <c r="BV31" s="17"/>
      <c r="BW31" s="17"/>
      <c r="BX31" s="17"/>
      <c r="BY31" s="17"/>
      <c r="BZ31" s="17"/>
      <c r="CA31" s="17"/>
      <c r="CB31" s="17"/>
      <c r="CC31" s="17"/>
      <c r="CD31" s="17"/>
      <c r="CE31" s="17"/>
      <c r="CF31" s="17"/>
      <c r="CG31" s="17"/>
      <c r="CH31" s="17"/>
      <c r="CI31" s="17"/>
      <c r="CJ31" s="17"/>
      <c r="CK31" s="17"/>
      <c r="CL31" s="17"/>
      <c r="CM31" s="17"/>
    </row>
    <row r="32" ht="16.5" customHeight="1">
      <c r="A32" s="23" t="s">
        <v>455</v>
      </c>
      <c r="B32" s="24" t="n">
        <v>0.4771</v>
      </c>
      <c r="C32" s="24" t="n">
        <v>0.5203</v>
      </c>
      <c r="D32" s="24" t="n">
        <v>0.5763</v>
      </c>
      <c r="E32" s="24" t="n">
        <v>0.5717</v>
      </c>
      <c r="F32" s="24" t="n">
        <v>0.502</v>
      </c>
      <c r="G32" s="24" t="n">
        <v>0.527</v>
      </c>
      <c r="H32" s="24" t="n">
        <v>0.6116</v>
      </c>
      <c r="I32" s="24" t="n">
        <v>0.5854</v>
      </c>
      <c r="J32" s="24" t="n">
        <v>0.5259</v>
      </c>
      <c r="K32" s="24" t="n">
        <v>0.4866</v>
      </c>
      <c r="L32" s="24" t="n">
        <v>0.455</v>
      </c>
      <c r="M32" s="26"/>
      <c r="N32" s="23" t="s">
        <v>455</v>
      </c>
      <c r="O32" s="24" t="n">
        <v>0.4938</v>
      </c>
      <c r="P32" s="24" t="n">
        <v>0.5702</v>
      </c>
      <c r="Q32" s="24" t="n">
        <v>0.6493</v>
      </c>
      <c r="R32" s="24" t="n">
        <v>0.6484</v>
      </c>
      <c r="S32" s="24" t="n">
        <v>0.5741</v>
      </c>
      <c r="T32" s="24" t="n">
        <v>0.5957</v>
      </c>
      <c r="U32" s="24" t="n">
        <v>0.678</v>
      </c>
      <c r="V32" s="24" t="n">
        <v>0.6341</v>
      </c>
      <c r="W32" s="24" t="n">
        <v>0.5685</v>
      </c>
      <c r="X32" s="24" t="n">
        <v>0.4373</v>
      </c>
      <c r="Y32" s="24" t="n">
        <v>0.3948</v>
      </c>
      <c r="Z32" s="26"/>
      <c r="AA32" s="23" t="s">
        <v>455</v>
      </c>
      <c r="AB32" s="24" t="n">
        <v>0.0307</v>
      </c>
      <c r="AC32" s="24" t="n">
        <v>0.0189</v>
      </c>
      <c r="AD32" s="24" t="n">
        <v>0.0333</v>
      </c>
      <c r="AE32" s="24" t="n">
        <v>0.0272</v>
      </c>
      <c r="AF32" s="24" t="n">
        <v>0.0228</v>
      </c>
      <c r="AG32" s="24" t="n">
        <v>0.0123</v>
      </c>
      <c r="AH32" s="24" t="n">
        <v>0.0156</v>
      </c>
      <c r="AI32" s="24" t="n">
        <v>0.0136</v>
      </c>
      <c r="AJ32" s="24" t="n">
        <v>0.0179</v>
      </c>
      <c r="AK32" s="24" t="n">
        <v>0.0276</v>
      </c>
      <c r="AL32" s="24" t="n">
        <v>0.0627</v>
      </c>
      <c r="AM32" s="26"/>
      <c r="AN32" s="23" t="s">
        <v>455</v>
      </c>
      <c r="AO32" s="24" t="n">
        <v>0.0472</v>
      </c>
      <c r="AP32" s="24" t="n">
        <v>0.0519</v>
      </c>
      <c r="AQ32" s="24" t="n">
        <v>0.0368</v>
      </c>
      <c r="AR32" s="24" t="n">
        <v>0.0344</v>
      </c>
      <c r="AS32" s="24" t="n">
        <v>0.0338</v>
      </c>
      <c r="AT32" s="24" t="n">
        <v>0.0319</v>
      </c>
      <c r="AU32" s="24" t="n">
        <v>0.0263</v>
      </c>
      <c r="AV32" s="24" t="n">
        <v>0.0282</v>
      </c>
      <c r="AW32" s="24" t="n">
        <v>0.0303</v>
      </c>
      <c r="AX32" s="24" t="n">
        <v>0.0447</v>
      </c>
      <c r="AY32" s="24" t="n">
        <v>0.0713</v>
      </c>
      <c r="AZ32" s="26"/>
      <c r="BA32" s="17"/>
      <c r="BB32" s="17"/>
      <c r="BC32" s="17"/>
      <c r="BD32" s="17"/>
      <c r="BE32" s="17"/>
      <c r="BF32" s="17"/>
      <c r="BG32" s="17"/>
      <c r="BH32" s="17"/>
      <c r="BI32" s="17"/>
      <c r="BJ32" s="17"/>
      <c r="BK32" s="17"/>
      <c r="BL32" s="17"/>
      <c r="BM32" s="17"/>
      <c r="BN32" s="17"/>
      <c r="BO32" s="17"/>
      <c r="BP32" s="17"/>
      <c r="BQ32" s="17"/>
      <c r="BR32" s="17"/>
      <c r="BS32" s="17"/>
      <c r="BT32" s="17"/>
      <c r="BU32" s="17"/>
      <c r="BV32" s="17"/>
      <c r="BW32" s="17"/>
      <c r="BX32" s="17"/>
      <c r="BY32" s="17"/>
      <c r="BZ32" s="17"/>
      <c r="CA32" s="17"/>
      <c r="CB32" s="17"/>
      <c r="CC32" s="17"/>
      <c r="CD32" s="17"/>
      <c r="CE32" s="17"/>
      <c r="CF32" s="17"/>
      <c r="CG32" s="17"/>
      <c r="CH32" s="17"/>
      <c r="CI32" s="17"/>
      <c r="CJ32" s="17"/>
      <c r="CK32" s="17"/>
      <c r="CL32" s="17"/>
      <c r="CM32" s="17"/>
    </row>
    <row r="33" ht="16.5" customHeight="1">
      <c r="A33" s="23" t="s">
        <v>460</v>
      </c>
      <c r="B33" s="24" t="n">
        <v>0.3124</v>
      </c>
      <c r="C33" s="24" t="n">
        <v>0.322</v>
      </c>
      <c r="D33" s="24" t="n">
        <v>0.3451</v>
      </c>
      <c r="E33" s="24" t="n">
        <v>0.3241</v>
      </c>
      <c r="F33" s="24" t="n">
        <v>0.3139</v>
      </c>
      <c r="G33" s="24" t="n">
        <v>0.2872</v>
      </c>
      <c r="H33" s="24" t="n">
        <v>0.3176</v>
      </c>
      <c r="I33" s="24" t="n">
        <v>0.3434</v>
      </c>
      <c r="J33" s="24" t="n">
        <v>0.295</v>
      </c>
      <c r="K33" s="24" t="n">
        <v>0.372</v>
      </c>
      <c r="L33" s="24" t="n">
        <v>0.3829</v>
      </c>
      <c r="M33" s="26"/>
      <c r="N33" s="23" t="s">
        <v>460</v>
      </c>
      <c r="O33" s="24" t="n">
        <v>0.3607</v>
      </c>
      <c r="P33" s="24" t="n">
        <v>0.3672</v>
      </c>
      <c r="Q33" s="24" t="n">
        <v>0.3775</v>
      </c>
      <c r="R33" s="24" t="n">
        <v>0.3519</v>
      </c>
      <c r="S33" s="24" t="n">
        <v>0.3612</v>
      </c>
      <c r="T33" s="24" t="n">
        <v>0.3277</v>
      </c>
      <c r="U33" s="24" t="n">
        <v>0.3509</v>
      </c>
      <c r="V33" s="24" t="n">
        <v>0.373</v>
      </c>
      <c r="W33" s="24" t="n">
        <v>0.338</v>
      </c>
      <c r="X33" s="24" t="n">
        <v>0.4183</v>
      </c>
      <c r="Y33" s="24" t="n">
        <v>0.3984</v>
      </c>
      <c r="Z33" s="26"/>
      <c r="AA33" s="23" t="s">
        <v>460</v>
      </c>
      <c r="AB33" s="24" t="n">
        <v>0.008</v>
      </c>
      <c r="AC33" s="24" t="n">
        <v>0.009</v>
      </c>
      <c r="AD33" s="24" t="n">
        <v>0.0068</v>
      </c>
      <c r="AE33" s="24" t="n">
        <v>0.011</v>
      </c>
      <c r="AF33" s="24" t="n">
        <v>0.006</v>
      </c>
      <c r="AG33" s="24" t="n">
        <v>0.0117</v>
      </c>
      <c r="AH33" s="24" t="n">
        <v>0.0101</v>
      </c>
      <c r="AI33" s="24" t="n">
        <v>0.0038</v>
      </c>
      <c r="AJ33" s="24" t="n">
        <v>0.0088</v>
      </c>
      <c r="AK33" s="24" t="n">
        <v>0.0057</v>
      </c>
      <c r="AL33" s="24" t="n">
        <v>0.0058</v>
      </c>
      <c r="AM33" s="26"/>
      <c r="AN33" s="23" t="s">
        <v>460</v>
      </c>
      <c r="AO33" s="24" t="n">
        <v>0.0034</v>
      </c>
      <c r="AP33" s="24" t="n">
        <v>0.0023</v>
      </c>
      <c r="AQ33" s="24" t="n">
        <v>0.0031</v>
      </c>
      <c r="AR33" s="24" t="n">
        <v>0.0036</v>
      </c>
      <c r="AS33" s="24" t="n">
        <v>0.0111</v>
      </c>
      <c r="AT33" s="24" t="n">
        <v>0.006</v>
      </c>
      <c r="AU33" s="24" t="n">
        <v>0.0087</v>
      </c>
      <c r="AV33" s="24" t="n">
        <v>0.003</v>
      </c>
      <c r="AW33" s="24" t="n">
        <v>0.0013</v>
      </c>
      <c r="AX33" s="24" t="n">
        <v>0.002</v>
      </c>
      <c r="AY33" s="24" t="n">
        <v>0.0016</v>
      </c>
      <c r="AZ33" s="26"/>
      <c r="BA33" s="17"/>
      <c r="BB33" s="17"/>
      <c r="BC33" s="17"/>
      <c r="BD33" s="17"/>
      <c r="BE33" s="17"/>
      <c r="BF33" s="17"/>
      <c r="BG33" s="17"/>
      <c r="BH33" s="17"/>
      <c r="BI33" s="17"/>
      <c r="BJ33" s="17"/>
      <c r="BK33" s="17"/>
      <c r="BL33" s="17"/>
      <c r="BM33" s="17"/>
      <c r="BN33" s="17"/>
      <c r="BO33" s="17"/>
      <c r="BP33" s="17"/>
      <c r="BQ33" s="17"/>
      <c r="BR33" s="17"/>
      <c r="BS33" s="17"/>
      <c r="BT33" s="17"/>
      <c r="BU33" s="17"/>
      <c r="BV33" s="17"/>
      <c r="BW33" s="17"/>
      <c r="BX33" s="17"/>
      <c r="BY33" s="17"/>
      <c r="BZ33" s="17"/>
      <c r="CA33" s="17"/>
      <c r="CB33" s="17"/>
      <c r="CC33" s="17"/>
      <c r="CD33" s="17"/>
      <c r="CE33" s="17"/>
      <c r="CF33" s="17"/>
      <c r="CG33" s="17"/>
      <c r="CH33" s="17"/>
      <c r="CI33" s="17"/>
      <c r="CJ33" s="17"/>
      <c r="CK33" s="17"/>
      <c r="CL33" s="17"/>
      <c r="CM33" s="17"/>
    </row>
    <row r="34" ht="16.5" customHeight="1">
      <c r="A34" s="23" t="s">
        <v>461</v>
      </c>
      <c r="B34" s="24" t="n">
        <v>0.3144</v>
      </c>
      <c r="C34" s="24" t="n">
        <v>0.2826</v>
      </c>
      <c r="D34" s="24" t="n">
        <v>0.2435</v>
      </c>
      <c r="E34" s="24" t="n">
        <v>0.2806</v>
      </c>
      <c r="F34" s="24" t="n">
        <v>0.2853</v>
      </c>
      <c r="G34" s="24" t="n">
        <v>0.2756</v>
      </c>
      <c r="H34" s="24" t="n">
        <v>0.245</v>
      </c>
      <c r="I34" s="24" t="n">
        <v>0.2402</v>
      </c>
      <c r="J34" s="24" t="n">
        <v>0.2293</v>
      </c>
      <c r="K34" s="24" t="n">
        <v>0.2334</v>
      </c>
      <c r="L34" s="24" t="n">
        <v>0.2927</v>
      </c>
      <c r="M34" s="26"/>
      <c r="N34" s="23" t="s">
        <v>461</v>
      </c>
      <c r="O34" s="24" t="n">
        <v>0.313</v>
      </c>
      <c r="P34" s="24" t="n">
        <v>0.3029</v>
      </c>
      <c r="Q34" s="24" t="n">
        <v>0.2454</v>
      </c>
      <c r="R34" s="24" t="n">
        <v>0.2844</v>
      </c>
      <c r="S34" s="24" t="n">
        <v>0.2907</v>
      </c>
      <c r="T34" s="24" t="n">
        <v>0.2826</v>
      </c>
      <c r="U34" s="24" t="n">
        <v>0.2617</v>
      </c>
      <c r="V34" s="24" t="n">
        <v>0.2381</v>
      </c>
      <c r="W34" s="24" t="n">
        <v>0.2332</v>
      </c>
      <c r="X34" s="24" t="n">
        <v>0.2444</v>
      </c>
      <c r="Y34" s="24" t="n">
        <v>0.2952</v>
      </c>
      <c r="Z34" s="26"/>
      <c r="AA34" s="23" t="s">
        <v>461</v>
      </c>
      <c r="AB34" s="24" t="n">
        <v>0.0164</v>
      </c>
      <c r="AC34" s="24" t="n">
        <v>0.0175</v>
      </c>
      <c r="AD34" s="24" t="n">
        <v>0.0116</v>
      </c>
      <c r="AE34" s="24" t="n">
        <v>0.0098</v>
      </c>
      <c r="AF34" s="24" t="n">
        <v>0.0256</v>
      </c>
      <c r="AG34" s="24" t="n">
        <v>0.0055</v>
      </c>
      <c r="AH34" s="24" t="n">
        <v>0.0071</v>
      </c>
      <c r="AI34" s="24" t="n">
        <v>0.007</v>
      </c>
      <c r="AJ34" s="24" t="n">
        <v>0.0047</v>
      </c>
      <c r="AK34" s="24" t="n">
        <v>0.0068</v>
      </c>
      <c r="AL34" s="24" t="n">
        <v>0.0128</v>
      </c>
      <c r="AM34" s="26"/>
      <c r="AN34" s="23" t="s">
        <v>461</v>
      </c>
      <c r="AO34" s="24" t="n">
        <v>0.0113</v>
      </c>
      <c r="AP34" s="24" t="n">
        <v>0.022</v>
      </c>
      <c r="AQ34" s="24" t="n">
        <v>0.003</v>
      </c>
      <c r="AR34" s="24" t="n">
        <v>0.0018</v>
      </c>
      <c r="AS34" s="24" t="n">
        <v>0.0314</v>
      </c>
      <c r="AT34" s="24" t="n">
        <v>0.0157</v>
      </c>
      <c r="AU34" s="24" t="n">
        <v>0.0046</v>
      </c>
      <c r="AV34" s="24" t="n">
        <v>0.0037</v>
      </c>
      <c r="AW34" s="24" t="n">
        <v>0.0068</v>
      </c>
      <c r="AX34" s="24" t="n">
        <v>0.0119</v>
      </c>
      <c r="AY34" s="24" t="n">
        <v>0.0114</v>
      </c>
      <c r="AZ34" s="26"/>
      <c r="BA34" s="17"/>
      <c r="BB34" s="17"/>
      <c r="BC34" s="17"/>
      <c r="BD34" s="17"/>
      <c r="BE34" s="17"/>
      <c r="BF34" s="17"/>
      <c r="BG34" s="17"/>
      <c r="BH34" s="17"/>
      <c r="BI34" s="17"/>
      <c r="BJ34" s="17"/>
      <c r="BK34" s="17"/>
      <c r="BL34" s="17"/>
      <c r="BM34" s="17"/>
      <c r="BN34" s="17"/>
      <c r="BO34" s="17"/>
      <c r="BP34" s="17"/>
      <c r="BQ34" s="17"/>
      <c r="BR34" s="17"/>
      <c r="BS34" s="17"/>
      <c r="BT34" s="17"/>
      <c r="BU34" s="17"/>
      <c r="BV34" s="17"/>
      <c r="BW34" s="17"/>
      <c r="BX34" s="17"/>
      <c r="BY34" s="17"/>
      <c r="BZ34" s="17"/>
      <c r="CA34" s="17"/>
      <c r="CB34" s="17"/>
      <c r="CC34" s="17"/>
      <c r="CD34" s="17"/>
      <c r="CE34" s="17"/>
      <c r="CF34" s="17"/>
      <c r="CG34" s="17"/>
      <c r="CH34" s="17"/>
      <c r="CI34" s="17"/>
      <c r="CJ34" s="17"/>
      <c r="CK34" s="17"/>
      <c r="CL34" s="17"/>
      <c r="CM34" s="17"/>
    </row>
    <row r="35" ht="16.5" customHeight="1">
      <c r="A35" s="23" t="s">
        <v>463</v>
      </c>
      <c r="B35" s="24" t="n">
        <v>0.0558</v>
      </c>
      <c r="C35" s="24" t="n">
        <v>0.0507</v>
      </c>
      <c r="D35" s="24" t="n">
        <v>0.0396</v>
      </c>
      <c r="E35" s="24" t="n">
        <v>0.0562</v>
      </c>
      <c r="F35" s="24" t="n">
        <v>0.0595</v>
      </c>
      <c r="G35" s="24" t="n">
        <v>0.0579</v>
      </c>
      <c r="H35" s="24" t="n">
        <v>0.0707</v>
      </c>
      <c r="I35" s="24" t="n">
        <v>0.0584</v>
      </c>
      <c r="J35" s="24" t="n">
        <v>0.0484</v>
      </c>
      <c r="K35" s="24" t="n">
        <v>0.0811</v>
      </c>
      <c r="L35" s="24" t="n">
        <v>0.0855</v>
      </c>
      <c r="M35" s="26"/>
      <c r="N35" s="23" t="s">
        <v>463</v>
      </c>
      <c r="O35" s="24" t="n">
        <v>0.2873</v>
      </c>
      <c r="P35" s="24" t="n">
        <v>0.2348</v>
      </c>
      <c r="Q35" s="24" t="n">
        <v>0.174</v>
      </c>
      <c r="R35" s="24" t="n">
        <v>0.228</v>
      </c>
      <c r="S35" s="24" t="n">
        <v>0.2442</v>
      </c>
      <c r="T35" s="24" t="n">
        <v>0.2305</v>
      </c>
      <c r="U35" s="24" t="n">
        <v>0.2889</v>
      </c>
      <c r="V35" s="24" t="n">
        <v>0.2442</v>
      </c>
      <c r="W35" s="24" t="n">
        <v>0.2151</v>
      </c>
      <c r="X35" s="24" t="n">
        <v>0.3059</v>
      </c>
      <c r="Y35" s="24" t="n">
        <v>0.3275</v>
      </c>
      <c r="Z35" s="26"/>
      <c r="AA35" s="23" t="s">
        <v>463</v>
      </c>
      <c r="AB35" s="24" t="n">
        <v>0.0076</v>
      </c>
      <c r="AC35" s="24" t="n">
        <v>0.0082</v>
      </c>
      <c r="AD35" s="24" t="n">
        <v>0.007</v>
      </c>
      <c r="AE35" s="24" t="n">
        <v>0.0077</v>
      </c>
      <c r="AF35" s="24" t="n">
        <v>0.0069</v>
      </c>
      <c r="AG35" s="24" t="n">
        <v>0.0088</v>
      </c>
      <c r="AH35" s="24" t="n">
        <v>0.0067</v>
      </c>
      <c r="AI35" s="24" t="n">
        <v>0.0046</v>
      </c>
      <c r="AJ35" s="24" t="n">
        <v>0.004</v>
      </c>
      <c r="AK35" s="24" t="n">
        <v>0.0075</v>
      </c>
      <c r="AL35" s="24" t="n">
        <v>0.009</v>
      </c>
      <c r="AM35" s="26"/>
      <c r="AN35" s="23" t="s">
        <v>463</v>
      </c>
      <c r="AO35" s="24" t="n">
        <v>0.0036</v>
      </c>
      <c r="AP35" s="24" t="n">
        <v>0.0034</v>
      </c>
      <c r="AQ35" s="24" t="n">
        <v>0.0015</v>
      </c>
      <c r="AR35" s="24" t="n">
        <v>0.0011</v>
      </c>
      <c r="AS35" s="24" t="n">
        <v>0.0051</v>
      </c>
      <c r="AT35" s="24" t="n">
        <v>0.0046</v>
      </c>
      <c r="AU35" s="24" t="n">
        <v>0.0039</v>
      </c>
      <c r="AV35" s="24" t="n">
        <v>0.0023</v>
      </c>
      <c r="AW35" s="24" t="n">
        <v>0.0016</v>
      </c>
      <c r="AX35" s="24" t="n">
        <v>0.0093</v>
      </c>
      <c r="AY35" s="24" t="n">
        <v>0.0204</v>
      </c>
      <c r="AZ35" s="26"/>
      <c r="BA35" s="17"/>
      <c r="BB35" s="17"/>
      <c r="BC35" s="17"/>
      <c r="BD35" s="17"/>
      <c r="BE35" s="17"/>
      <c r="BF35" s="17"/>
      <c r="BG35" s="17"/>
      <c r="BH35" s="17"/>
      <c r="BI35" s="17"/>
      <c r="BJ35" s="17"/>
      <c r="BK35" s="17"/>
      <c r="BL35" s="17"/>
      <c r="BM35" s="17"/>
      <c r="BN35" s="17"/>
      <c r="BO35" s="17"/>
      <c r="BP35" s="17"/>
      <c r="BQ35" s="17"/>
      <c r="BR35" s="17"/>
      <c r="BS35" s="17"/>
      <c r="BT35" s="17"/>
      <c r="BU35" s="17"/>
      <c r="BV35" s="17"/>
      <c r="BW35" s="17"/>
      <c r="BX35" s="17"/>
      <c r="BY35" s="17"/>
      <c r="BZ35" s="17"/>
      <c r="CA35" s="17"/>
      <c r="CB35" s="17"/>
      <c r="CC35" s="17"/>
      <c r="CD35" s="17"/>
      <c r="CE35" s="17"/>
      <c r="CF35" s="17"/>
      <c r="CG35" s="17"/>
      <c r="CH35" s="17"/>
      <c r="CI35" s="17"/>
      <c r="CJ35" s="17"/>
      <c r="CK35" s="17"/>
      <c r="CL35" s="17"/>
      <c r="CM35" s="17"/>
    </row>
    <row r="36" ht="16.5" customHeight="1">
      <c r="A36" s="23" t="s">
        <v>464</v>
      </c>
      <c r="B36" s="24" t="n">
        <v>0.503</v>
      </c>
      <c r="C36" s="24" t="n">
        <v>0.5281</v>
      </c>
      <c r="D36" s="24" t="n">
        <v>0.521</v>
      </c>
      <c r="E36" s="24" t="n">
        <v>0.509</v>
      </c>
      <c r="F36" s="24" t="n">
        <v>0.5178</v>
      </c>
      <c r="G36" s="24" t="n">
        <v>0.5112</v>
      </c>
      <c r="H36" s="24" t="n">
        <v>0.4877</v>
      </c>
      <c r="I36" s="24" t="n">
        <v>0.5047</v>
      </c>
      <c r="J36" s="24" t="n">
        <v>0.4909</v>
      </c>
      <c r="K36" s="24" t="n">
        <v>0.4959</v>
      </c>
      <c r="L36" s="24" t="n">
        <v>0.5175</v>
      </c>
      <c r="M36" s="21" t="s">
        <v>492</v>
      </c>
      <c r="N36" s="23" t="s">
        <v>464</v>
      </c>
      <c r="O36" s="24" t="n">
        <v>0.4921</v>
      </c>
      <c r="P36" s="24" t="n">
        <v>0.5259</v>
      </c>
      <c r="Q36" s="24" t="n">
        <v>0.5132</v>
      </c>
      <c r="R36" s="24" t="n">
        <v>0.4967</v>
      </c>
      <c r="S36" s="24" t="n">
        <v>0.498</v>
      </c>
      <c r="T36" s="24" t="n">
        <v>0.5066</v>
      </c>
      <c r="U36" s="24" t="n">
        <v>0.4768</v>
      </c>
      <c r="V36" s="24" t="n">
        <v>0.4773</v>
      </c>
      <c r="W36" s="24" t="n">
        <v>0.4636</v>
      </c>
      <c r="X36" s="24" t="n">
        <v>0.4633</v>
      </c>
      <c r="Y36" s="24" t="n">
        <v>0.4808</v>
      </c>
      <c r="Z36" s="21" t="s">
        <v>492</v>
      </c>
      <c r="AA36" s="23" t="s">
        <v>464</v>
      </c>
      <c r="AB36" s="24" t="n">
        <v>0.0995</v>
      </c>
      <c r="AC36" s="24" t="n">
        <v>0.1271</v>
      </c>
      <c r="AD36" s="24" t="n">
        <v>0.1077</v>
      </c>
      <c r="AE36" s="24" t="n">
        <v>0.0969</v>
      </c>
      <c r="AF36" s="24" t="n">
        <v>0.1094</v>
      </c>
      <c r="AG36" s="24" t="n">
        <v>0.1096</v>
      </c>
      <c r="AH36" s="24" t="n">
        <v>0.1105</v>
      </c>
      <c r="AI36" s="24" t="n">
        <v>0.0673</v>
      </c>
      <c r="AJ36" s="24" t="n">
        <v>0.0573</v>
      </c>
      <c r="AK36" s="24" t="n">
        <v>0.0755</v>
      </c>
      <c r="AL36" s="24" t="n">
        <v>0.0707</v>
      </c>
      <c r="AM36" s="21" t="s">
        <v>492</v>
      </c>
      <c r="AN36" s="23" t="s">
        <v>464</v>
      </c>
      <c r="AO36" s="24" t="n">
        <v>0.0557</v>
      </c>
      <c r="AP36" s="24" t="n">
        <v>0.0899</v>
      </c>
      <c r="AQ36" s="24" t="n">
        <v>0.0748</v>
      </c>
      <c r="AR36" s="24" t="n">
        <v>0.0687</v>
      </c>
      <c r="AS36" s="24" t="n">
        <v>0.0471</v>
      </c>
      <c r="AT36" s="24" t="n">
        <v>0.0517</v>
      </c>
      <c r="AU36" s="24" t="n">
        <v>0.0712</v>
      </c>
      <c r="AV36" s="24" t="n">
        <v>0.051</v>
      </c>
      <c r="AW36" s="24" t="n">
        <v>0.0364</v>
      </c>
      <c r="AX36" s="24" t="n">
        <v>0.0484</v>
      </c>
      <c r="AY36" s="24" t="n">
        <v>0.0348</v>
      </c>
      <c r="AZ36" s="21" t="s">
        <v>492</v>
      </c>
      <c r="BA36" s="17"/>
      <c r="BB36" s="17"/>
      <c r="BC36" s="17"/>
      <c r="BD36" s="17"/>
      <c r="BE36" s="17"/>
      <c r="BF36" s="17"/>
      <c r="BG36" s="17"/>
      <c r="BH36" s="17"/>
      <c r="BI36" s="17"/>
      <c r="BJ36" s="17"/>
      <c r="BK36" s="17"/>
      <c r="BL36" s="17"/>
      <c r="BM36" s="17"/>
      <c r="BN36" s="17"/>
      <c r="BO36" s="17"/>
      <c r="BP36" s="17"/>
      <c r="BQ36" s="17"/>
      <c r="BR36" s="17"/>
      <c r="BS36" s="17"/>
      <c r="BT36" s="17"/>
      <c r="BU36" s="17"/>
      <c r="BV36" s="17"/>
      <c r="BW36" s="17"/>
      <c r="BX36" s="17"/>
      <c r="BY36" s="17"/>
      <c r="BZ36" s="17"/>
      <c r="CA36" s="17"/>
      <c r="CB36" s="17"/>
      <c r="CC36" s="17"/>
      <c r="CD36" s="17"/>
      <c r="CE36" s="17"/>
      <c r="CF36" s="17"/>
      <c r="CG36" s="17"/>
      <c r="CH36" s="17"/>
      <c r="CI36" s="17"/>
      <c r="CJ36" s="17"/>
      <c r="CK36" s="17"/>
      <c r="CL36" s="17"/>
      <c r="CM36" s="17"/>
    </row>
    <row r="37" ht="16.5" customHeight="1">
      <c r="A37" s="23" t="s">
        <v>493</v>
      </c>
      <c r="B37" s="23"/>
      <c r="C37" s="23"/>
      <c r="D37" s="23"/>
      <c r="E37" s="23"/>
      <c r="F37" s="23"/>
      <c r="G37" s="23"/>
      <c r="H37" s="23"/>
      <c r="I37" s="25" t="n">
        <v>0.3355</v>
      </c>
      <c r="J37" s="25" t="n">
        <v>0.3969</v>
      </c>
      <c r="K37" s="25" t="n">
        <v>0.4118</v>
      </c>
      <c r="L37" s="25" t="n">
        <v>0.4445</v>
      </c>
      <c r="M37" s="25" t="n">
        <v>0.4171</v>
      </c>
      <c r="N37" s="23" t="s">
        <v>493</v>
      </c>
      <c r="O37" s="23"/>
      <c r="P37" s="23"/>
      <c r="Q37" s="23"/>
      <c r="R37" s="23"/>
      <c r="S37" s="23"/>
      <c r="T37" s="23"/>
      <c r="U37" s="23"/>
      <c r="V37" s="25" t="n">
        <v>0.4616</v>
      </c>
      <c r="W37" s="25" t="n">
        <v>0.5333</v>
      </c>
      <c r="X37" s="25" t="n">
        <v>0.5625</v>
      </c>
      <c r="Y37" s="25" t="n">
        <v>0.598</v>
      </c>
      <c r="Z37" s="25" t="n">
        <v>0.5637</v>
      </c>
      <c r="AA37" s="23" t="s">
        <v>493</v>
      </c>
      <c r="AB37" s="23"/>
      <c r="AC37" s="23"/>
      <c r="AD37" s="23"/>
      <c r="AE37" s="23"/>
      <c r="AF37" s="23"/>
      <c r="AG37" s="23"/>
      <c r="AH37" s="23"/>
      <c r="AI37" s="25" t="n">
        <v>0.103</v>
      </c>
      <c r="AJ37" s="25" t="n">
        <v>0.1442</v>
      </c>
      <c r="AK37" s="25" t="n">
        <v>0.1296</v>
      </c>
      <c r="AL37" s="25" t="n">
        <v>0.1454</v>
      </c>
      <c r="AM37" s="25" t="n">
        <v>0.1397</v>
      </c>
      <c r="AN37" s="23" t="s">
        <v>493</v>
      </c>
      <c r="AO37" s="23"/>
      <c r="AP37" s="23"/>
      <c r="AQ37" s="23"/>
      <c r="AR37" s="23"/>
      <c r="AS37" s="23"/>
      <c r="AT37" s="23"/>
      <c r="AU37" s="23"/>
      <c r="AV37" s="25" t="n">
        <v>0.0273</v>
      </c>
      <c r="AW37" s="25" t="n">
        <v>0.0546</v>
      </c>
      <c r="AX37" s="25" t="n">
        <v>0.0387</v>
      </c>
      <c r="AY37" s="25" t="n">
        <v>0.0511</v>
      </c>
      <c r="AZ37" s="25" t="n">
        <v>0.048</v>
      </c>
      <c r="BA37" s="17"/>
      <c r="BB37" s="17"/>
      <c r="BC37" s="17"/>
      <c r="BD37" s="17"/>
      <c r="BE37" s="17"/>
      <c r="BF37" s="17"/>
      <c r="BG37" s="17"/>
      <c r="BH37" s="17"/>
      <c r="BI37" s="17"/>
      <c r="BJ37" s="17"/>
      <c r="BK37" s="17"/>
      <c r="BL37" s="17"/>
      <c r="BM37" s="17"/>
      <c r="BN37" s="17"/>
      <c r="BO37" s="17"/>
      <c r="BP37" s="17"/>
      <c r="BQ37" s="17"/>
      <c r="BR37" s="17"/>
      <c r="BS37" s="17"/>
      <c r="BT37" s="17"/>
      <c r="BU37" s="17"/>
      <c r="BV37" s="17"/>
      <c r="BW37" s="17"/>
      <c r="BX37" s="17"/>
      <c r="BY37" s="17"/>
      <c r="BZ37" s="17"/>
      <c r="CA37" s="17"/>
      <c r="CB37" s="17"/>
      <c r="CC37" s="17"/>
      <c r="CD37" s="17"/>
      <c r="CE37" s="17"/>
      <c r="CF37" s="17"/>
      <c r="CG37" s="17"/>
      <c r="CH37" s="17"/>
      <c r="CI37" s="17"/>
      <c r="CJ37" s="17"/>
      <c r="CK37" s="17"/>
      <c r="CL37" s="17"/>
      <c r="CM37" s="17"/>
    </row>
    <row r="38" ht="16.5" customHeight="1">
      <c r="A38" s="23" t="s">
        <v>465</v>
      </c>
      <c r="B38" s="24" t="n">
        <v>0.6395</v>
      </c>
      <c r="C38" s="24" t="n">
        <v>0.63</v>
      </c>
      <c r="D38" s="24" t="n">
        <v>0.6273</v>
      </c>
      <c r="E38" s="24" t="n">
        <v>0.6321</v>
      </c>
      <c r="F38" s="24" t="n">
        <v>0.555</v>
      </c>
      <c r="G38" s="24" t="n">
        <v>0.5398</v>
      </c>
      <c r="H38" s="24" t="n">
        <v>0.633</v>
      </c>
      <c r="I38" s="24" t="n">
        <v>0.6566</v>
      </c>
      <c r="J38" s="24" t="n">
        <v>0.5515</v>
      </c>
      <c r="K38" s="24" t="n">
        <v>0.6318</v>
      </c>
      <c r="L38" s="24" t="n">
        <v>0.6247</v>
      </c>
      <c r="M38" s="26"/>
      <c r="N38" s="23" t="s">
        <v>465</v>
      </c>
      <c r="O38" s="24" t="n">
        <v>0.7259</v>
      </c>
      <c r="P38" s="24" t="n">
        <v>0.7391</v>
      </c>
      <c r="Q38" s="24" t="n">
        <v>0.7485</v>
      </c>
      <c r="R38" s="24" t="n">
        <v>0.7359</v>
      </c>
      <c r="S38" s="24" t="n">
        <v>0.6725</v>
      </c>
      <c r="T38" s="24" t="n">
        <v>0.6472</v>
      </c>
      <c r="U38" s="24" t="n">
        <v>0.7321</v>
      </c>
      <c r="V38" s="24" t="n">
        <v>0.7428</v>
      </c>
      <c r="W38" s="24" t="n">
        <v>0.6145</v>
      </c>
      <c r="X38" s="24" t="n">
        <v>0.7072</v>
      </c>
      <c r="Y38" s="24" t="n">
        <v>0.7117</v>
      </c>
      <c r="Z38" s="26"/>
      <c r="AA38" s="23" t="s">
        <v>465</v>
      </c>
      <c r="AB38" s="24" t="n">
        <v>0.0127</v>
      </c>
      <c r="AC38" s="24" t="n">
        <v>0.0036</v>
      </c>
      <c r="AD38" s="24" t="n">
        <v>0.0083</v>
      </c>
      <c r="AE38" s="24" t="n">
        <v>0.0109</v>
      </c>
      <c r="AF38" s="24" t="n">
        <v>0.0119</v>
      </c>
      <c r="AG38" s="24" t="n">
        <v>0.005</v>
      </c>
      <c r="AH38" s="24" t="n">
        <v>0.0028</v>
      </c>
      <c r="AI38" s="24" t="n">
        <v>0.0007</v>
      </c>
      <c r="AJ38" s="24" t="n">
        <v>0.0096</v>
      </c>
      <c r="AK38" s="24" t="n">
        <v>0.0055</v>
      </c>
      <c r="AL38" s="24" t="n">
        <v>0.0125</v>
      </c>
      <c r="AM38" s="26"/>
      <c r="AN38" s="23" t="s">
        <v>465</v>
      </c>
      <c r="AO38" s="24" t="n">
        <v>0.0186</v>
      </c>
      <c r="AP38" s="24" t="n">
        <v>0.0168</v>
      </c>
      <c r="AQ38" s="24" t="n">
        <v>0.0118</v>
      </c>
      <c r="AR38" s="24" t="n">
        <v>0.0143</v>
      </c>
      <c r="AS38" s="24" t="n">
        <v>0.0212</v>
      </c>
      <c r="AT38" s="24" t="n">
        <v>0.0215</v>
      </c>
      <c r="AU38" s="24" t="n">
        <v>0.0224</v>
      </c>
      <c r="AV38" s="24" t="n">
        <v>0.0134</v>
      </c>
      <c r="AW38" s="24" t="n">
        <v>0.0194</v>
      </c>
      <c r="AX38" s="24" t="n">
        <v>0.0293</v>
      </c>
      <c r="AY38" s="24" t="n">
        <v>0.0374</v>
      </c>
      <c r="AZ38" s="26"/>
      <c r="BA38" s="17"/>
      <c r="BB38" s="17"/>
      <c r="BC38" s="17"/>
      <c r="BD38" s="17"/>
      <c r="BE38" s="17"/>
      <c r="BF38" s="17"/>
      <c r="BG38" s="17"/>
      <c r="BH38" s="17"/>
      <c r="BI38" s="17"/>
      <c r="BJ38" s="17"/>
      <c r="BK38" s="17"/>
      <c r="BL38" s="17"/>
      <c r="BM38" s="17"/>
      <c r="BN38" s="17"/>
      <c r="BO38" s="17"/>
      <c r="BP38" s="17"/>
      <c r="BQ38" s="17"/>
      <c r="BR38" s="17"/>
      <c r="BS38" s="17"/>
      <c r="BT38" s="17"/>
      <c r="BU38" s="17"/>
      <c r="BV38" s="17"/>
      <c r="BW38" s="17"/>
      <c r="BX38" s="17"/>
      <c r="BY38" s="17"/>
      <c r="BZ38" s="17"/>
      <c r="CA38" s="17"/>
      <c r="CB38" s="17"/>
      <c r="CC38" s="17"/>
      <c r="CD38" s="17"/>
      <c r="CE38" s="17"/>
      <c r="CF38" s="17"/>
      <c r="CG38" s="17"/>
      <c r="CH38" s="17"/>
      <c r="CI38" s="17"/>
      <c r="CJ38" s="17"/>
      <c r="CK38" s="17"/>
      <c r="CL38" s="17"/>
      <c r="CM38" s="17"/>
    </row>
    <row r="39" ht="16.5" customHeight="1">
      <c r="A39" s="23" t="s">
        <v>466</v>
      </c>
      <c r="B39" s="24" t="n">
        <v>0.22</v>
      </c>
      <c r="C39" s="24" t="n">
        <v>0.2596</v>
      </c>
      <c r="D39" s="24" t="n">
        <v>0.2033</v>
      </c>
      <c r="E39" s="24" t="n">
        <v>0.195</v>
      </c>
      <c r="F39" s="24" t="n">
        <v>0.2058</v>
      </c>
      <c r="G39" s="24" t="n">
        <v>0.2363</v>
      </c>
      <c r="H39" s="24" t="n">
        <v>0.2177</v>
      </c>
      <c r="I39" s="24" t="n">
        <v>0.1985</v>
      </c>
      <c r="J39" s="24" t="n">
        <v>0.1825</v>
      </c>
      <c r="K39" s="24" t="n">
        <v>0.2003</v>
      </c>
      <c r="L39" s="24" t="n">
        <v>0.2945</v>
      </c>
      <c r="M39" s="26"/>
      <c r="N39" s="23" t="s">
        <v>466</v>
      </c>
      <c r="O39" s="24" t="n">
        <v>0.2681</v>
      </c>
      <c r="P39" s="24" t="n">
        <v>0.2868</v>
      </c>
      <c r="Q39" s="24" t="n">
        <v>0.2291</v>
      </c>
      <c r="R39" s="24" t="n">
        <v>0.2858</v>
      </c>
      <c r="S39" s="24" t="n">
        <v>0.2336</v>
      </c>
      <c r="T39" s="24" t="n">
        <v>0.2696</v>
      </c>
      <c r="U39" s="24" t="n">
        <v>0.2528</v>
      </c>
      <c r="V39" s="24" t="n">
        <v>0.2176</v>
      </c>
      <c r="W39" s="24" t="n">
        <v>0.208</v>
      </c>
      <c r="X39" s="24" t="n">
        <v>0.2243</v>
      </c>
      <c r="Y39" s="24" t="n">
        <v>0.3105</v>
      </c>
      <c r="Z39" s="26"/>
      <c r="AA39" s="23" t="s">
        <v>466</v>
      </c>
      <c r="AB39" s="24" t="n">
        <v>0.0048</v>
      </c>
      <c r="AC39" s="24" t="n">
        <v>0.0075</v>
      </c>
      <c r="AD39" s="24" t="n">
        <v>0.006</v>
      </c>
      <c r="AE39" s="24" t="n">
        <v>0.0051</v>
      </c>
      <c r="AF39" s="24" t="n">
        <v>0.0054</v>
      </c>
      <c r="AG39" s="24" t="n">
        <v>0.006</v>
      </c>
      <c r="AH39" s="24" t="n">
        <v>0.0057</v>
      </c>
      <c r="AI39" s="24" t="n">
        <v>0.0028</v>
      </c>
      <c r="AJ39" s="24" t="n">
        <v>0.0016</v>
      </c>
      <c r="AK39" s="24" t="n">
        <v>0.0025</v>
      </c>
      <c r="AL39" s="24" t="n">
        <v>0.0059</v>
      </c>
      <c r="AM39" s="26"/>
      <c r="AN39" s="23" t="s">
        <v>466</v>
      </c>
      <c r="AO39" s="24" t="n">
        <v>0.001</v>
      </c>
      <c r="AP39" s="24" t="n">
        <v>0.0032</v>
      </c>
      <c r="AQ39" s="24" t="n">
        <v>0.0002</v>
      </c>
      <c r="AR39" s="24" t="n">
        <v>0.0012</v>
      </c>
      <c r="AS39" s="24" t="n">
        <v>0.0012</v>
      </c>
      <c r="AT39" s="24" t="n">
        <v>0.0022</v>
      </c>
      <c r="AU39" s="24" t="n">
        <v>0.0034</v>
      </c>
      <c r="AV39" s="24" t="n">
        <v>0.0004</v>
      </c>
      <c r="AW39" s="24" t="n">
        <v>0.0002</v>
      </c>
      <c r="AX39" s="24" t="n">
        <v>0.0013</v>
      </c>
      <c r="AY39" s="24" t="n">
        <v>0.0025</v>
      </c>
      <c r="AZ39" s="26"/>
      <c r="BA39" s="17"/>
      <c r="BB39" s="17"/>
      <c r="BC39" s="17"/>
      <c r="BD39" s="17"/>
      <c r="BE39" s="17"/>
      <c r="BF39" s="17"/>
      <c r="BG39" s="17"/>
      <c r="BH39" s="17"/>
      <c r="BI39" s="17"/>
      <c r="BJ39" s="17"/>
      <c r="BK39" s="17"/>
      <c r="BL39" s="17"/>
      <c r="BM39" s="17"/>
      <c r="BN39" s="17"/>
      <c r="BO39" s="17"/>
      <c r="BP39" s="17"/>
      <c r="BQ39" s="17"/>
      <c r="BR39" s="17"/>
      <c r="BS39" s="17"/>
      <c r="BT39" s="17"/>
      <c r="BU39" s="17"/>
      <c r="BV39" s="17"/>
      <c r="BW39" s="17"/>
      <c r="BX39" s="17"/>
      <c r="BY39" s="17"/>
      <c r="BZ39" s="17"/>
      <c r="CA39" s="17"/>
      <c r="CB39" s="17"/>
      <c r="CC39" s="17"/>
      <c r="CD39" s="17"/>
      <c r="CE39" s="17"/>
      <c r="CF39" s="17"/>
      <c r="CG39" s="17"/>
      <c r="CH39" s="17"/>
      <c r="CI39" s="17"/>
      <c r="CJ39" s="17"/>
      <c r="CK39" s="17"/>
      <c r="CL39" s="17"/>
      <c r="CM39" s="17"/>
    </row>
    <row r="40" ht="16.5" customHeight="1">
      <c r="A40" s="23" t="s">
        <v>467</v>
      </c>
      <c r="B40" s="24" t="n">
        <v>0.673</v>
      </c>
      <c r="C40" s="24" t="n">
        <v>0.6585</v>
      </c>
      <c r="D40" s="24" t="n">
        <v>0.6561</v>
      </c>
      <c r="E40" s="24" t="n">
        <v>0.6416</v>
      </c>
      <c r="F40" s="24" t="n">
        <v>0.6365</v>
      </c>
      <c r="G40" s="24" t="n">
        <v>0.6109</v>
      </c>
      <c r="H40" s="24" t="n">
        <v>0.6456</v>
      </c>
      <c r="I40" s="24" t="n">
        <v>0.6027</v>
      </c>
      <c r="J40" s="24" t="n">
        <v>0.5607</v>
      </c>
      <c r="K40" s="24" t="n">
        <v>0.5521</v>
      </c>
      <c r="L40" s="24" t="n">
        <v>0.5584</v>
      </c>
      <c r="M40" s="26"/>
      <c r="N40" s="23" t="s">
        <v>467</v>
      </c>
      <c r="O40" s="24" t="n">
        <v>0.6016</v>
      </c>
      <c r="P40" s="24" t="n">
        <v>0.5692</v>
      </c>
      <c r="Q40" s="24" t="n">
        <v>0.5951</v>
      </c>
      <c r="R40" s="24" t="n">
        <v>0.5823</v>
      </c>
      <c r="S40" s="24" t="n">
        <v>0.5765</v>
      </c>
      <c r="T40" s="24" t="n">
        <v>0.5266</v>
      </c>
      <c r="U40" s="24" t="n">
        <v>0.5492</v>
      </c>
      <c r="V40" s="24" t="n">
        <v>0.4987</v>
      </c>
      <c r="W40" s="24" t="n">
        <v>0.4731</v>
      </c>
      <c r="X40" s="24" t="n">
        <v>0.4576</v>
      </c>
      <c r="Y40" s="24" t="n">
        <v>0.4654</v>
      </c>
      <c r="Z40" s="26"/>
      <c r="AA40" s="23" t="s">
        <v>467</v>
      </c>
      <c r="AB40" s="24" t="n">
        <v>0.2614</v>
      </c>
      <c r="AC40" s="24" t="n">
        <v>0.2659</v>
      </c>
      <c r="AD40" s="24" t="n">
        <v>0.333</v>
      </c>
      <c r="AE40" s="24" t="n">
        <v>0.3184</v>
      </c>
      <c r="AF40" s="24" t="n">
        <v>0.2761</v>
      </c>
      <c r="AG40" s="24" t="n">
        <v>0.2668</v>
      </c>
      <c r="AH40" s="24" t="n">
        <v>0.2524</v>
      </c>
      <c r="AI40" s="24" t="n">
        <v>0.2083</v>
      </c>
      <c r="AJ40" s="24" t="n">
        <v>0.262</v>
      </c>
      <c r="AK40" s="24" t="n">
        <v>0.2154</v>
      </c>
      <c r="AL40" s="24" t="n">
        <v>0.257</v>
      </c>
      <c r="AM40" s="26"/>
      <c r="AN40" s="23" t="s">
        <v>467</v>
      </c>
      <c r="AO40" s="24" t="n">
        <v>0.4091</v>
      </c>
      <c r="AP40" s="24" t="n">
        <v>0.3909</v>
      </c>
      <c r="AQ40" s="24" t="n">
        <v>0.4811</v>
      </c>
      <c r="AR40" s="24" t="n">
        <v>0.4458</v>
      </c>
      <c r="AS40" s="24" t="n">
        <v>0.4536</v>
      </c>
      <c r="AT40" s="24" t="n">
        <v>0.4129</v>
      </c>
      <c r="AU40" s="24" t="n">
        <v>0.3846</v>
      </c>
      <c r="AV40" s="24" t="n">
        <v>0.3356</v>
      </c>
      <c r="AW40" s="24" t="n">
        <v>0.4135</v>
      </c>
      <c r="AX40" s="24" t="n">
        <v>0.3539</v>
      </c>
      <c r="AY40" s="24" t="n">
        <v>0.4197</v>
      </c>
      <c r="AZ40" s="26"/>
      <c r="BA40" s="17"/>
      <c r="BB40" s="17"/>
      <c r="BC40" s="17"/>
      <c r="BD40" s="17"/>
      <c r="BE40" s="17"/>
      <c r="BF40" s="17"/>
      <c r="BG40" s="17"/>
      <c r="BH40" s="17"/>
      <c r="BI40" s="17"/>
      <c r="BJ40" s="17"/>
      <c r="BK40" s="17"/>
      <c r="BL40" s="17"/>
      <c r="BM40" s="17"/>
      <c r="BN40" s="17"/>
      <c r="BO40" s="17"/>
      <c r="BP40" s="17"/>
      <c r="BQ40" s="17"/>
      <c r="BR40" s="17"/>
      <c r="BS40" s="17"/>
      <c r="BT40" s="17"/>
      <c r="BU40" s="17"/>
      <c r="BV40" s="17"/>
      <c r="BW40" s="17"/>
      <c r="BX40" s="17"/>
      <c r="BY40" s="17"/>
      <c r="BZ40" s="17"/>
      <c r="CA40" s="17"/>
      <c r="CB40" s="17"/>
      <c r="CC40" s="17"/>
      <c r="CD40" s="17"/>
      <c r="CE40" s="17"/>
      <c r="CF40" s="17"/>
      <c r="CG40" s="17"/>
      <c r="CH40" s="17"/>
      <c r="CI40" s="17"/>
      <c r="CJ40" s="17"/>
      <c r="CK40" s="17"/>
      <c r="CL40" s="17"/>
      <c r="CM40" s="17"/>
    </row>
    <row r="41" ht="16.5" customHeight="1">
      <c r="A41" s="23" t="s">
        <v>468</v>
      </c>
      <c r="B41" s="24" t="n">
        <v>0.3675</v>
      </c>
      <c r="C41" s="24" t="n">
        <v>0.3552</v>
      </c>
      <c r="D41" s="24" t="n">
        <v>0.359</v>
      </c>
      <c r="E41" s="24" t="n">
        <v>0.3746</v>
      </c>
      <c r="F41" s="24" t="n">
        <v>0.3371</v>
      </c>
      <c r="G41" s="24" t="n">
        <v>0.3345</v>
      </c>
      <c r="H41" s="24" t="n">
        <v>0.3623</v>
      </c>
      <c r="I41" s="24" t="n">
        <v>0.3397</v>
      </c>
      <c r="J41" s="24" t="n">
        <v>0.3076</v>
      </c>
      <c r="K41" s="24" t="n">
        <v>0.3207</v>
      </c>
      <c r="L41" s="24" t="n">
        <v>0.346</v>
      </c>
      <c r="M41" s="26"/>
      <c r="N41" s="23" t="s">
        <v>468</v>
      </c>
      <c r="O41" s="24" t="n">
        <v>0.476</v>
      </c>
      <c r="P41" s="24" t="n">
        <v>0.4568</v>
      </c>
      <c r="Q41" s="24" t="n">
        <v>0.4595</v>
      </c>
      <c r="R41" s="24" t="n">
        <v>0.4819</v>
      </c>
      <c r="S41" s="24" t="n">
        <v>0.4321</v>
      </c>
      <c r="T41" s="24" t="n">
        <v>0.4302</v>
      </c>
      <c r="U41" s="24" t="n">
        <v>0.4601</v>
      </c>
      <c r="V41" s="24" t="n">
        <v>0.4352</v>
      </c>
      <c r="W41" s="24" t="n">
        <v>0.3993</v>
      </c>
      <c r="X41" s="24" t="n">
        <v>0.4028</v>
      </c>
      <c r="Y41" s="24" t="n">
        <v>0.4448</v>
      </c>
      <c r="Z41" s="26"/>
      <c r="AA41" s="23" t="s">
        <v>468</v>
      </c>
      <c r="AB41" s="24" t="n">
        <v>0.0485</v>
      </c>
      <c r="AC41" s="24" t="n">
        <v>0.0416</v>
      </c>
      <c r="AD41" s="24" t="n">
        <v>0.043</v>
      </c>
      <c r="AE41" s="24" t="n">
        <v>0.043</v>
      </c>
      <c r="AF41" s="24" t="n">
        <v>0.0454</v>
      </c>
      <c r="AG41" s="24" t="n">
        <v>0.0595</v>
      </c>
      <c r="AH41" s="24" t="n">
        <v>0.0504</v>
      </c>
      <c r="AI41" s="24" t="n">
        <v>0.0358</v>
      </c>
      <c r="AJ41" s="24" t="n">
        <v>0.033</v>
      </c>
      <c r="AK41" s="24" t="n">
        <v>0.0304</v>
      </c>
      <c r="AL41" s="24" t="n">
        <v>0.0361</v>
      </c>
      <c r="AM41" s="26"/>
      <c r="AN41" s="23" t="s">
        <v>468</v>
      </c>
      <c r="AO41" s="24" t="n">
        <v>0.0369</v>
      </c>
      <c r="AP41" s="24" t="n">
        <v>0.0466</v>
      </c>
      <c r="AQ41" s="24" t="n">
        <v>0.0256</v>
      </c>
      <c r="AR41" s="24" t="n">
        <v>0.0362</v>
      </c>
      <c r="AS41" s="24" t="n">
        <v>0.0247</v>
      </c>
      <c r="AT41" s="24" t="n">
        <v>0.0415</v>
      </c>
      <c r="AU41" s="24" t="n">
        <v>0.0242</v>
      </c>
      <c r="AV41" s="24" t="n">
        <v>0.0316</v>
      </c>
      <c r="AW41" s="24" t="n">
        <v>0.0122</v>
      </c>
      <c r="AX41" s="24" t="n">
        <v>0.0197</v>
      </c>
      <c r="AY41" s="24" t="n">
        <v>0.0186</v>
      </c>
      <c r="AZ41" s="26"/>
      <c r="BA41" s="17"/>
      <c r="BB41" s="17"/>
      <c r="BC41" s="17"/>
      <c r="BD41" s="17"/>
      <c r="BE41" s="17"/>
      <c r="BF41" s="17"/>
      <c r="BG41" s="17"/>
      <c r="BH41" s="17"/>
      <c r="BI41" s="17"/>
      <c r="BJ41" s="17"/>
      <c r="BK41" s="17"/>
      <c r="BL41" s="17"/>
      <c r="BM41" s="17"/>
      <c r="BN41" s="17"/>
      <c r="BO41" s="17"/>
      <c r="BP41" s="17"/>
      <c r="BQ41" s="17"/>
      <c r="BR41" s="17"/>
      <c r="BS41" s="17"/>
      <c r="BT41" s="17"/>
      <c r="BU41" s="17"/>
      <c r="BV41" s="17"/>
      <c r="BW41" s="17"/>
      <c r="BX41" s="17"/>
      <c r="BY41" s="17"/>
      <c r="BZ41" s="17"/>
      <c r="CA41" s="17"/>
      <c r="CB41" s="17"/>
      <c r="CC41" s="17"/>
      <c r="CD41" s="17"/>
      <c r="CE41" s="17"/>
      <c r="CF41" s="17"/>
      <c r="CG41" s="17"/>
      <c r="CH41" s="17"/>
      <c r="CI41" s="17"/>
      <c r="CJ41" s="17"/>
      <c r="CK41" s="17"/>
      <c r="CL41" s="17"/>
      <c r="CM41" s="17"/>
    </row>
    <row r="42" ht="16.5" customHeight="1">
      <c r="A42" s="23" t="s">
        <v>469</v>
      </c>
      <c r="B42" s="24" t="n">
        <v>0.1252</v>
      </c>
      <c r="C42" s="24" t="n">
        <v>0.1027</v>
      </c>
      <c r="D42" s="24" t="n">
        <v>0.1118</v>
      </c>
      <c r="E42" s="24" t="n">
        <v>0.1099</v>
      </c>
      <c r="F42" s="24" t="n">
        <v>0.1001</v>
      </c>
      <c r="G42" s="24" t="n">
        <v>0.0763</v>
      </c>
      <c r="H42" s="24" t="n">
        <v>0.081</v>
      </c>
      <c r="I42" s="24" t="n">
        <v>0.062</v>
      </c>
      <c r="J42" s="24" t="n">
        <v>0.0792</v>
      </c>
      <c r="K42" s="24" t="n">
        <v>0.0534</v>
      </c>
      <c r="L42" s="24" t="n">
        <v>0.0374</v>
      </c>
      <c r="M42" s="26"/>
      <c r="N42" s="23" t="s">
        <v>469</v>
      </c>
      <c r="O42" s="24" t="n">
        <v>0.3288</v>
      </c>
      <c r="P42" s="24" t="n">
        <v>0.2706</v>
      </c>
      <c r="Q42" s="24" t="n">
        <v>0.3046</v>
      </c>
      <c r="R42" s="24" t="n">
        <v>0.3384</v>
      </c>
      <c r="S42" s="24" t="n">
        <v>0.2755</v>
      </c>
      <c r="T42" s="24" t="n">
        <v>0.2062</v>
      </c>
      <c r="U42" s="24" t="n">
        <v>0.2312</v>
      </c>
      <c r="V42" s="24" t="n">
        <v>0.1936</v>
      </c>
      <c r="W42" s="24" t="n">
        <v>0.2545</v>
      </c>
      <c r="X42" s="24" t="n">
        <v>0.2828</v>
      </c>
      <c r="Y42" s="24" t="n">
        <v>0.2489</v>
      </c>
      <c r="Z42" s="26"/>
      <c r="AA42" s="23" t="s">
        <v>469</v>
      </c>
      <c r="AB42" s="24" t="n">
        <v>0.0032</v>
      </c>
      <c r="AC42" s="24" t="n">
        <v>0.0017</v>
      </c>
      <c r="AD42" s="24" t="n">
        <v>0.0043</v>
      </c>
      <c r="AE42" s="24" t="n">
        <v>0.0027</v>
      </c>
      <c r="AF42" s="24" t="n">
        <v>0.0029</v>
      </c>
      <c r="AG42" s="24" t="n">
        <v>0.0049</v>
      </c>
      <c r="AH42" s="24" t="n">
        <v>0.0031</v>
      </c>
      <c r="AI42" s="24" t="n">
        <v>0.0009</v>
      </c>
      <c r="AJ42" s="24" t="n">
        <v>0.0013</v>
      </c>
      <c r="AK42" s="24" t="n">
        <v>0.0016</v>
      </c>
      <c r="AL42" s="24" t="n">
        <v>0.0027</v>
      </c>
      <c r="AM42" s="26"/>
      <c r="AN42" s="23" t="s">
        <v>469</v>
      </c>
      <c r="AO42" s="24" t="n">
        <v>0.0015</v>
      </c>
      <c r="AP42" s="24" t="n">
        <v>0.001</v>
      </c>
      <c r="AQ42" s="24" t="n">
        <v>0.0012</v>
      </c>
      <c r="AR42" s="24" t="n">
        <v>0.0013</v>
      </c>
      <c r="AS42" s="24" t="n">
        <v>0.001</v>
      </c>
      <c r="AT42" s="24" t="n">
        <v>0.002</v>
      </c>
      <c r="AU42" s="24" t="n">
        <v>0.0007</v>
      </c>
      <c r="AV42" s="24" t="n">
        <v>0.0007</v>
      </c>
      <c r="AW42" s="24" t="n">
        <v>0.0018</v>
      </c>
      <c r="AX42" s="24" t="n">
        <v>0.0008</v>
      </c>
      <c r="AY42" s="24" t="n">
        <v>0.0008</v>
      </c>
      <c r="AZ42" s="26"/>
      <c r="BA42" s="17"/>
      <c r="BB42" s="17"/>
      <c r="BC42" s="17"/>
      <c r="BD42" s="17"/>
      <c r="BE42" s="17"/>
      <c r="BF42" s="17"/>
      <c r="BG42" s="17"/>
      <c r="BH42" s="17"/>
      <c r="BI42" s="17"/>
      <c r="BJ42" s="17"/>
      <c r="BK42" s="17"/>
      <c r="BL42" s="17"/>
      <c r="BM42" s="17"/>
      <c r="BN42" s="17"/>
      <c r="BO42" s="17"/>
      <c r="BP42" s="17"/>
      <c r="BQ42" s="17"/>
      <c r="BR42" s="17"/>
      <c r="BS42" s="17"/>
      <c r="BT42" s="17"/>
      <c r="BU42" s="17"/>
      <c r="BV42" s="17"/>
      <c r="BW42" s="17"/>
      <c r="BX42" s="17"/>
      <c r="BY42" s="17"/>
      <c r="BZ42" s="17"/>
      <c r="CA42" s="17"/>
      <c r="CB42" s="17"/>
      <c r="CC42" s="17"/>
      <c r="CD42" s="17"/>
      <c r="CE42" s="17"/>
      <c r="CF42" s="17"/>
      <c r="CG42" s="17"/>
      <c r="CH42" s="17"/>
      <c r="CI42" s="17"/>
      <c r="CJ42" s="17"/>
      <c r="CK42" s="17"/>
      <c r="CL42" s="17"/>
      <c r="CM42" s="17"/>
    </row>
    <row r="43" ht="16.5" customHeight="1">
      <c r="A43" s="23" t="s">
        <v>470</v>
      </c>
      <c r="B43" s="24" t="n">
        <v>0.4381</v>
      </c>
      <c r="C43" s="24" t="n">
        <v>0.5357</v>
      </c>
      <c r="D43" s="24" t="n">
        <v>0.4908</v>
      </c>
      <c r="E43" s="24" t="n">
        <v>0.5273</v>
      </c>
      <c r="F43" s="24" t="n">
        <v>0.5328</v>
      </c>
      <c r="G43" s="24" t="n">
        <v>0.4497</v>
      </c>
      <c r="H43" s="24" t="n">
        <v>0.5961</v>
      </c>
      <c r="I43" s="24" t="n">
        <v>0.5024</v>
      </c>
      <c r="J43" s="24" t="n">
        <v>0.5601</v>
      </c>
      <c r="K43" s="24" t="n">
        <v>0.5492</v>
      </c>
      <c r="L43" s="24" t="n">
        <v>0.524</v>
      </c>
      <c r="M43" s="26"/>
      <c r="N43" s="23" t="s">
        <v>470</v>
      </c>
      <c r="O43" s="24" t="n">
        <v>0.3881</v>
      </c>
      <c r="P43" s="24" t="n">
        <v>0.4717</v>
      </c>
      <c r="Q43" s="24" t="n">
        <v>0.4489</v>
      </c>
      <c r="R43" s="24" t="n">
        <v>0.45</v>
      </c>
      <c r="S43" s="24" t="n">
        <v>0.4627</v>
      </c>
      <c r="T43" s="24" t="n">
        <v>0.4088</v>
      </c>
      <c r="U43" s="24" t="n">
        <v>0.5264</v>
      </c>
      <c r="V43" s="24" t="n">
        <v>0.4318</v>
      </c>
      <c r="W43" s="24" t="n">
        <v>0.4587</v>
      </c>
      <c r="X43" s="24" t="n">
        <v>0.4499</v>
      </c>
      <c r="Y43" s="24" t="n">
        <v>0.4322</v>
      </c>
      <c r="Z43" s="26"/>
      <c r="AA43" s="23" t="s">
        <v>470</v>
      </c>
      <c r="AB43" s="24" t="n">
        <v>0.0127</v>
      </c>
      <c r="AC43" s="24" t="n">
        <v>0.0131</v>
      </c>
      <c r="AD43" s="24" t="n">
        <v>0.0135</v>
      </c>
      <c r="AE43" s="24" t="n">
        <v>0.0152</v>
      </c>
      <c r="AF43" s="24" t="n">
        <v>0.0121</v>
      </c>
      <c r="AG43" s="24" t="n">
        <v>0.0138</v>
      </c>
      <c r="AH43" s="24" t="n">
        <v>0.0117</v>
      </c>
      <c r="AI43" s="24" t="n">
        <v>0.0076</v>
      </c>
      <c r="AJ43" s="24" t="n">
        <v>0.0099</v>
      </c>
      <c r="AK43" s="24" t="n">
        <v>0.0095</v>
      </c>
      <c r="AL43" s="24" t="n">
        <v>0.0126</v>
      </c>
      <c r="AM43" s="26"/>
      <c r="AN43" s="23" t="s">
        <v>470</v>
      </c>
      <c r="AO43" s="24" t="n">
        <v>0.0097</v>
      </c>
      <c r="AP43" s="24" t="n">
        <v>0.0117</v>
      </c>
      <c r="AQ43" s="24" t="n">
        <v>0.009</v>
      </c>
      <c r="AR43" s="24" t="n">
        <v>0.0104</v>
      </c>
      <c r="AS43" s="24" t="n">
        <v>0.0116</v>
      </c>
      <c r="AT43" s="24" t="n">
        <v>0.0125</v>
      </c>
      <c r="AU43" s="24" t="n">
        <v>0.0104</v>
      </c>
      <c r="AV43" s="24" t="n">
        <v>0.0095</v>
      </c>
      <c r="AW43" s="24" t="n">
        <v>0.0088</v>
      </c>
      <c r="AX43" s="24" t="n">
        <v>0.0086</v>
      </c>
      <c r="AY43" s="24" t="n">
        <v>0.0106</v>
      </c>
      <c r="AZ43" s="26"/>
      <c r="BA43" s="17"/>
      <c r="BB43" s="17"/>
      <c r="BC43" s="17"/>
      <c r="BD43" s="17"/>
      <c r="BE43" s="17"/>
      <c r="BF43" s="17"/>
      <c r="BG43" s="17"/>
      <c r="BH43" s="17"/>
      <c r="BI43" s="17"/>
      <c r="BJ43" s="17"/>
      <c r="BK43" s="17"/>
      <c r="BL43" s="17"/>
      <c r="BM43" s="17"/>
      <c r="BN43" s="17"/>
      <c r="BO43" s="17"/>
      <c r="BP43" s="17"/>
      <c r="BQ43" s="17"/>
      <c r="BR43" s="17"/>
      <c r="BS43" s="17"/>
      <c r="BT43" s="17"/>
      <c r="BU43" s="17"/>
      <c r="BV43" s="17"/>
      <c r="BW43" s="17"/>
      <c r="BX43" s="17"/>
      <c r="BY43" s="17"/>
      <c r="BZ43" s="17"/>
      <c r="CA43" s="17"/>
      <c r="CB43" s="17"/>
      <c r="CC43" s="17"/>
      <c r="CD43" s="17"/>
      <c r="CE43" s="17"/>
      <c r="CF43" s="17"/>
      <c r="CG43" s="17"/>
      <c r="CH43" s="17"/>
      <c r="CI43" s="17"/>
      <c r="CJ43" s="17"/>
      <c r="CK43" s="17"/>
      <c r="CL43" s="17"/>
      <c r="CM43" s="17"/>
    </row>
    <row r="44" ht="16.5" customHeight="1">
      <c r="A44" s="23" t="s">
        <v>471</v>
      </c>
      <c r="B44" s="24" t="n">
        <v>0.2139</v>
      </c>
      <c r="C44" s="24" t="n">
        <v>0.2199</v>
      </c>
      <c r="D44" s="24" t="n">
        <v>0.1616</v>
      </c>
      <c r="E44" s="24" t="n">
        <v>0.1827</v>
      </c>
      <c r="F44" s="24" t="n">
        <v>0.1485</v>
      </c>
      <c r="G44" s="24" t="n">
        <v>0.1527</v>
      </c>
      <c r="H44" s="24" t="n">
        <v>0.1894</v>
      </c>
      <c r="I44" s="24" t="n">
        <v>0.1769</v>
      </c>
      <c r="J44" s="24" t="n">
        <v>0.1719</v>
      </c>
      <c r="K44" s="24" t="n">
        <v>0.2048</v>
      </c>
      <c r="L44" s="24" t="n">
        <v>0.2216</v>
      </c>
      <c r="M44" s="26"/>
      <c r="N44" s="23" t="s">
        <v>471</v>
      </c>
      <c r="O44" s="24" t="n">
        <v>0.2247</v>
      </c>
      <c r="P44" s="24" t="n">
        <v>0.245</v>
      </c>
      <c r="Q44" s="24" t="n">
        <v>0.1716</v>
      </c>
      <c r="R44" s="24" t="n">
        <v>0.2254</v>
      </c>
      <c r="S44" s="24" t="n">
        <v>0.1623</v>
      </c>
      <c r="T44" s="24" t="n">
        <v>0.1715</v>
      </c>
      <c r="U44" s="24" t="n">
        <v>0.1909</v>
      </c>
      <c r="V44" s="24" t="n">
        <v>0.1844</v>
      </c>
      <c r="W44" s="24" t="n">
        <v>0.2047</v>
      </c>
      <c r="X44" s="24" t="n">
        <v>0.2076</v>
      </c>
      <c r="Y44" s="24" t="n">
        <v>0.2086</v>
      </c>
      <c r="Z44" s="26"/>
      <c r="AA44" s="23" t="s">
        <v>471</v>
      </c>
      <c r="AB44" s="24" t="n">
        <v>0.0056</v>
      </c>
      <c r="AC44" s="24" t="n">
        <v>-0.0001</v>
      </c>
      <c r="AD44" s="24" t="n">
        <v>0.0034</v>
      </c>
      <c r="AE44" s="24" t="n">
        <v>0.0082</v>
      </c>
      <c r="AF44" s="24" t="n">
        <v>0.0031</v>
      </c>
      <c r="AG44" s="24" t="n">
        <v>0.0054</v>
      </c>
      <c r="AH44" s="24" t="n">
        <v>0.0045</v>
      </c>
      <c r="AI44" s="24" t="n">
        <v>0.003</v>
      </c>
      <c r="AJ44" s="24" t="n">
        <v>0.0023</v>
      </c>
      <c r="AK44" s="24" t="n">
        <v>0.0035</v>
      </c>
      <c r="AL44" s="24" t="n">
        <v>0.0041</v>
      </c>
      <c r="AM44" s="26"/>
      <c r="AN44" s="23" t="s">
        <v>471</v>
      </c>
      <c r="AO44" s="24" t="n">
        <v>0.0002</v>
      </c>
      <c r="AP44" s="24" t="n">
        <v>0</v>
      </c>
      <c r="AQ44" s="24" t="n">
        <v>0.0002</v>
      </c>
      <c r="AR44" s="24" t="n">
        <v>0.0041</v>
      </c>
      <c r="AS44" s="24" t="n">
        <v>0.0003</v>
      </c>
      <c r="AT44" s="24" t="n">
        <v>0.0031</v>
      </c>
      <c r="AU44" s="24" t="n">
        <v>0.0004</v>
      </c>
      <c r="AV44" s="24" t="n">
        <v>0.0025</v>
      </c>
      <c r="AW44" s="24" t="n">
        <v>0.0009</v>
      </c>
      <c r="AX44" s="24" t="n">
        <v>0.0014</v>
      </c>
      <c r="AY44" s="24" t="n">
        <v>0.0011</v>
      </c>
      <c r="AZ44" s="26"/>
      <c r="BA44" s="17"/>
      <c r="BB44" s="17"/>
      <c r="BC44" s="17"/>
      <c r="BD44" s="17"/>
      <c r="BE44" s="17"/>
      <c r="BF44" s="17"/>
      <c r="BG44" s="17"/>
      <c r="BH44" s="17"/>
      <c r="BI44" s="17"/>
      <c r="BJ44" s="17"/>
      <c r="BK44" s="17"/>
      <c r="BL44" s="17"/>
      <c r="BM44" s="17"/>
      <c r="BN44" s="17"/>
      <c r="BO44" s="17"/>
      <c r="BP44" s="17"/>
      <c r="BQ44" s="17"/>
      <c r="BR44" s="17"/>
      <c r="BS44" s="17"/>
      <c r="BT44" s="17"/>
      <c r="BU44" s="17"/>
      <c r="BV44" s="17"/>
      <c r="BW44" s="17"/>
      <c r="BX44" s="17"/>
      <c r="BY44" s="17"/>
      <c r="BZ44" s="17"/>
      <c r="CA44" s="17"/>
      <c r="CB44" s="17"/>
      <c r="CC44" s="17"/>
      <c r="CD44" s="17"/>
      <c r="CE44" s="17"/>
      <c r="CF44" s="17"/>
      <c r="CG44" s="17"/>
      <c r="CH44" s="17"/>
      <c r="CI44" s="17"/>
      <c r="CJ44" s="17"/>
      <c r="CK44" s="17"/>
      <c r="CL44" s="17"/>
      <c r="CM44" s="17"/>
    </row>
    <row r="45" ht="16.5" customHeight="1">
      <c r="A45" s="23" t="s">
        <v>472</v>
      </c>
      <c r="B45" s="24" t="n">
        <v>0.2486</v>
      </c>
      <c r="C45" s="24" t="n">
        <v>0.1879</v>
      </c>
      <c r="D45" s="24" t="n">
        <v>0.1765</v>
      </c>
      <c r="E45" s="24" t="n">
        <v>0.2002</v>
      </c>
      <c r="F45" s="24" t="n">
        <v>0.1539</v>
      </c>
      <c r="G45" s="24" t="n">
        <v>0.1643</v>
      </c>
      <c r="H45" s="24" t="n">
        <v>0.1724</v>
      </c>
      <c r="I45" s="24" t="n">
        <v>0.1743</v>
      </c>
      <c r="J45" s="24" t="n">
        <v>0.1712</v>
      </c>
      <c r="K45" s="24" t="n">
        <v>0.1781</v>
      </c>
      <c r="L45" s="24" t="n">
        <v>0.1814</v>
      </c>
      <c r="M45" s="26"/>
      <c r="N45" s="23" t="s">
        <v>472</v>
      </c>
      <c r="O45" s="24" t="n">
        <v>0.3113</v>
      </c>
      <c r="P45" s="24" t="n">
        <v>0.2288</v>
      </c>
      <c r="Q45" s="24" t="n">
        <v>0.215</v>
      </c>
      <c r="R45" s="24" t="n">
        <v>0.2459</v>
      </c>
      <c r="S45" s="24" t="n">
        <v>0.193</v>
      </c>
      <c r="T45" s="24" t="n">
        <v>0.2348</v>
      </c>
      <c r="U45" s="24" t="n">
        <v>0.2122</v>
      </c>
      <c r="V45" s="24" t="n">
        <v>0.2139</v>
      </c>
      <c r="W45" s="24" t="n">
        <v>0.1984</v>
      </c>
      <c r="X45" s="24" t="n">
        <v>0.2213</v>
      </c>
      <c r="Y45" s="24" t="n">
        <v>0.2088</v>
      </c>
      <c r="Z45" s="26"/>
      <c r="AA45" s="23" t="s">
        <v>472</v>
      </c>
      <c r="AB45" s="24" t="n">
        <v>0.0139</v>
      </c>
      <c r="AC45" s="24" t="n">
        <v>0.0144</v>
      </c>
      <c r="AD45" s="24" t="n">
        <v>0.0088</v>
      </c>
      <c r="AE45" s="24" t="n">
        <v>0.0112</v>
      </c>
      <c r="AF45" s="24" t="n">
        <v>0.0093</v>
      </c>
      <c r="AG45" s="24" t="n">
        <v>0.0098</v>
      </c>
      <c r="AH45" s="24" t="n">
        <v>0.0095</v>
      </c>
      <c r="AI45" s="24" t="n">
        <v>0.0049</v>
      </c>
      <c r="AJ45" s="24" t="n">
        <v>0.006</v>
      </c>
      <c r="AK45" s="24" t="n">
        <v>0.0067</v>
      </c>
      <c r="AL45" s="24" t="n">
        <v>0.0048</v>
      </c>
      <c r="AM45" s="26"/>
      <c r="AN45" s="23" t="s">
        <v>472</v>
      </c>
      <c r="AO45" s="24" t="n">
        <v>0.0072</v>
      </c>
      <c r="AP45" s="24" t="n">
        <v>0.0007</v>
      </c>
      <c r="AQ45" s="24" t="n">
        <v>0.0037</v>
      </c>
      <c r="AR45" s="24" t="n">
        <v>0.0018</v>
      </c>
      <c r="AS45" s="24" t="n">
        <v>0.0018</v>
      </c>
      <c r="AT45" s="24" t="n">
        <v>0.0039</v>
      </c>
      <c r="AU45" s="24" t="n">
        <v>0.0066</v>
      </c>
      <c r="AV45" s="24" t="n">
        <v>0.0002</v>
      </c>
      <c r="AW45" s="24" t="n">
        <v>0.0002</v>
      </c>
      <c r="AX45" s="24" t="n">
        <v>0.0014</v>
      </c>
      <c r="AY45" s="24" t="n">
        <v>0.0016</v>
      </c>
      <c r="AZ45" s="26"/>
      <c r="BA45" s="17"/>
      <c r="BB45" s="17"/>
      <c r="BC45" s="17"/>
      <c r="BD45" s="17"/>
      <c r="BE45" s="17"/>
      <c r="BF45" s="17"/>
      <c r="BG45" s="17"/>
      <c r="BH45" s="17"/>
      <c r="BI45" s="17"/>
      <c r="BJ45" s="17"/>
      <c r="BK45" s="17"/>
      <c r="BL45" s="17"/>
      <c r="BM45" s="17"/>
      <c r="BN45" s="17"/>
      <c r="BO45" s="17"/>
      <c r="BP45" s="17"/>
      <c r="BQ45" s="17"/>
      <c r="BR45" s="17"/>
      <c r="BS45" s="17"/>
      <c r="BT45" s="17"/>
      <c r="BU45" s="17"/>
      <c r="BV45" s="17"/>
      <c r="BW45" s="17"/>
      <c r="BX45" s="17"/>
      <c r="BY45" s="17"/>
      <c r="BZ45" s="17"/>
      <c r="CA45" s="17"/>
      <c r="CB45" s="17"/>
      <c r="CC45" s="17"/>
      <c r="CD45" s="17"/>
      <c r="CE45" s="17"/>
      <c r="CF45" s="17"/>
      <c r="CG45" s="17"/>
      <c r="CH45" s="17"/>
      <c r="CI45" s="17"/>
      <c r="CJ45" s="17"/>
      <c r="CK45" s="17"/>
      <c r="CL45" s="17"/>
      <c r="CM45" s="17"/>
    </row>
    <row r="46" ht="16.5" customHeight="1">
      <c r="A46" s="23" t="s">
        <v>473</v>
      </c>
      <c r="B46" s="24" t="n">
        <v>0.0518</v>
      </c>
      <c r="C46" s="24" t="n">
        <v>0.0607</v>
      </c>
      <c r="D46" s="24" t="n">
        <v>0.0682</v>
      </c>
      <c r="E46" s="24" t="n">
        <v>0.0447</v>
      </c>
      <c r="F46" s="24" t="n">
        <v>0.0351</v>
      </c>
      <c r="G46" s="24" t="n">
        <v>0.0594</v>
      </c>
      <c r="H46" s="24" t="n">
        <v>0.0758</v>
      </c>
      <c r="I46" s="24" t="n">
        <v>0.0578</v>
      </c>
      <c r="J46" s="24" t="n">
        <v>0.0789</v>
      </c>
      <c r="K46" s="24" t="n">
        <v>0.0492</v>
      </c>
      <c r="L46" s="24" t="n">
        <v>0.0696</v>
      </c>
      <c r="M46" s="26"/>
      <c r="N46" s="23" t="s">
        <v>473</v>
      </c>
      <c r="O46" s="24" t="n">
        <v>0.0953</v>
      </c>
      <c r="P46" s="24" t="n">
        <v>0.108</v>
      </c>
      <c r="Q46" s="24" t="n">
        <v>0.1201</v>
      </c>
      <c r="R46" s="24" t="n">
        <v>0.0963</v>
      </c>
      <c r="S46" s="24" t="n">
        <v>0.0686</v>
      </c>
      <c r="T46" s="24" t="n">
        <v>0.101</v>
      </c>
      <c r="U46" s="24" t="n">
        <v>0.1695</v>
      </c>
      <c r="V46" s="24" t="n">
        <v>0.1096</v>
      </c>
      <c r="W46" s="24" t="n">
        <v>0.1336</v>
      </c>
      <c r="X46" s="24" t="n">
        <v>0.0881</v>
      </c>
      <c r="Y46" s="24" t="n">
        <v>0.1069</v>
      </c>
      <c r="Z46" s="26"/>
      <c r="AA46" s="23" t="s">
        <v>473</v>
      </c>
      <c r="AB46" s="24" t="n">
        <v>0.0003</v>
      </c>
      <c r="AC46" s="24" t="n">
        <v>0.001</v>
      </c>
      <c r="AD46" s="24" t="n">
        <v>0.0017</v>
      </c>
      <c r="AE46" s="24" t="n">
        <v>0.0012</v>
      </c>
      <c r="AF46" s="24" t="n">
        <v>0.0011</v>
      </c>
      <c r="AG46" s="24" t="n">
        <v>0.0008</v>
      </c>
      <c r="AH46" s="24" t="n">
        <v>0.0014</v>
      </c>
      <c r="AI46" s="24" t="n">
        <v>0.001</v>
      </c>
      <c r="AJ46" s="24" t="n">
        <v>0.0012</v>
      </c>
      <c r="AK46" s="24" t="n">
        <v>0.0005</v>
      </c>
      <c r="AL46" s="24" t="n">
        <v>0.0006</v>
      </c>
      <c r="AM46" s="26"/>
      <c r="AN46" s="23" t="s">
        <v>473</v>
      </c>
      <c r="AO46" s="24" t="n">
        <v>0</v>
      </c>
      <c r="AP46" s="24" t="n">
        <v>0</v>
      </c>
      <c r="AQ46" s="24" t="n">
        <v>0.0004</v>
      </c>
      <c r="AR46" s="24" t="n">
        <v>0</v>
      </c>
      <c r="AS46" s="24" t="n">
        <v>0</v>
      </c>
      <c r="AT46" s="24" t="n">
        <v>0</v>
      </c>
      <c r="AU46" s="24" t="n">
        <v>0</v>
      </c>
      <c r="AV46" s="24" t="n">
        <v>0</v>
      </c>
      <c r="AW46" s="24" t="n">
        <v>0.0003</v>
      </c>
      <c r="AX46" s="24" t="n">
        <v>0.0006</v>
      </c>
      <c r="AY46" s="24" t="n">
        <v>0</v>
      </c>
      <c r="AZ46" s="26"/>
      <c r="BA46" s="17"/>
      <c r="BB46" s="17"/>
      <c r="BC46" s="17"/>
      <c r="BD46" s="17"/>
      <c r="BE46" s="17"/>
      <c r="BF46" s="17"/>
      <c r="BG46" s="17"/>
      <c r="BH46" s="17"/>
      <c r="BI46" s="17"/>
      <c r="BJ46" s="17"/>
      <c r="BK46" s="17"/>
      <c r="BL46" s="17"/>
      <c r="BM46" s="17"/>
      <c r="BN46" s="17"/>
      <c r="BO46" s="17"/>
      <c r="BP46" s="17"/>
      <c r="BQ46" s="17"/>
      <c r="BR46" s="17"/>
      <c r="BS46" s="17"/>
      <c r="BT46" s="17"/>
      <c r="BU46" s="17"/>
      <c r="BV46" s="17"/>
      <c r="BW46" s="17"/>
      <c r="BX46" s="17"/>
      <c r="BY46" s="17"/>
      <c r="BZ46" s="17"/>
      <c r="CA46" s="17"/>
      <c r="CB46" s="17"/>
      <c r="CC46" s="17"/>
      <c r="CD46" s="17"/>
      <c r="CE46" s="17"/>
      <c r="CF46" s="17"/>
      <c r="CG46" s="17"/>
      <c r="CH46" s="17"/>
      <c r="CI46" s="17"/>
      <c r="CJ46" s="17"/>
      <c r="CK46" s="17"/>
      <c r="CL46" s="17"/>
      <c r="CM46" s="17"/>
    </row>
    <row r="47" ht="16.5" customHeight="1">
      <c r="A47" s="23" t="s">
        <v>474</v>
      </c>
      <c r="B47" s="24" t="n">
        <v>0.3434</v>
      </c>
      <c r="C47" s="24" t="n">
        <v>0.2781</v>
      </c>
      <c r="D47" s="24" t="n">
        <v>0.2954</v>
      </c>
      <c r="E47" s="24" t="n">
        <v>0.2669</v>
      </c>
      <c r="F47" s="24" t="n">
        <v>0.2672</v>
      </c>
      <c r="G47" s="24" t="n">
        <v>0.2495</v>
      </c>
      <c r="H47" s="24" t="n">
        <v>0.2877</v>
      </c>
      <c r="I47" s="24" t="n">
        <v>0.306</v>
      </c>
      <c r="J47" s="24" t="n">
        <v>0.2675</v>
      </c>
      <c r="K47" s="24" t="n">
        <v>0.3414</v>
      </c>
      <c r="L47" s="24" t="n">
        <v>0.3217</v>
      </c>
      <c r="M47" s="26"/>
      <c r="N47" s="23" t="s">
        <v>474</v>
      </c>
      <c r="O47" s="24" t="n">
        <v>0.3378</v>
      </c>
      <c r="P47" s="24" t="n">
        <v>0.2843</v>
      </c>
      <c r="Q47" s="24" t="n">
        <v>0.3131</v>
      </c>
      <c r="R47" s="24" t="n">
        <v>0.263</v>
      </c>
      <c r="S47" s="24" t="n">
        <v>0.2562</v>
      </c>
      <c r="T47" s="24" t="n">
        <v>0.2422</v>
      </c>
      <c r="U47" s="24" t="n">
        <v>0.3225</v>
      </c>
      <c r="V47" s="24" t="n">
        <v>0.3158</v>
      </c>
      <c r="W47" s="24" t="n">
        <v>0.2407</v>
      </c>
      <c r="X47" s="24" t="n">
        <v>0.2874</v>
      </c>
      <c r="Y47" s="24" t="n">
        <v>0.2731</v>
      </c>
      <c r="Z47" s="26"/>
      <c r="AA47" s="23" t="s">
        <v>474</v>
      </c>
      <c r="AB47" s="24" t="n">
        <v>0.0132</v>
      </c>
      <c r="AC47" s="24" t="n">
        <v>0.0099</v>
      </c>
      <c r="AD47" s="24" t="n">
        <v>0.0067</v>
      </c>
      <c r="AE47" s="24" t="n">
        <v>0.0083</v>
      </c>
      <c r="AF47" s="24" t="n">
        <v>0.0069</v>
      </c>
      <c r="AG47" s="24" t="n">
        <v>0.0064</v>
      </c>
      <c r="AH47" s="24" t="n">
        <v>0.0086</v>
      </c>
      <c r="AI47" s="24" t="n">
        <v>0.0066</v>
      </c>
      <c r="AJ47" s="24" t="n">
        <v>0.0061</v>
      </c>
      <c r="AK47" s="24" t="n">
        <v>0.009</v>
      </c>
      <c r="AL47" s="24" t="n">
        <v>0.0099</v>
      </c>
      <c r="AM47" s="26"/>
      <c r="AN47" s="23" t="s">
        <v>474</v>
      </c>
      <c r="AO47" s="24" t="n">
        <v>0.0062</v>
      </c>
      <c r="AP47" s="24" t="n">
        <v>0.0065</v>
      </c>
      <c r="AQ47" s="24" t="n">
        <v>0.0018</v>
      </c>
      <c r="AR47" s="24" t="n">
        <v>0.0047</v>
      </c>
      <c r="AS47" s="24" t="n">
        <v>0.0042</v>
      </c>
      <c r="AT47" s="24" t="n">
        <v>0.0035</v>
      </c>
      <c r="AU47" s="24" t="n">
        <v>0.0046</v>
      </c>
      <c r="AV47" s="24" t="n">
        <v>0.0051</v>
      </c>
      <c r="AW47" s="24" t="n">
        <v>0.0015</v>
      </c>
      <c r="AX47" s="24" t="n">
        <v>0.0063</v>
      </c>
      <c r="AY47" s="24" t="n">
        <v>0.0022</v>
      </c>
      <c r="AZ47" s="26"/>
      <c r="BA47" s="17"/>
      <c r="BB47" s="17"/>
      <c r="BC47" s="17"/>
      <c r="BD47" s="17"/>
      <c r="BE47" s="17"/>
      <c r="BF47" s="17"/>
      <c r="BG47" s="17"/>
      <c r="BH47" s="17"/>
      <c r="BI47" s="17"/>
      <c r="BJ47" s="17"/>
      <c r="BK47" s="17"/>
      <c r="BL47" s="17"/>
      <c r="BM47" s="17"/>
      <c r="BN47" s="17"/>
      <c r="BO47" s="17"/>
      <c r="BP47" s="17"/>
      <c r="BQ47" s="17"/>
      <c r="BR47" s="17"/>
      <c r="BS47" s="17"/>
      <c r="BT47" s="17"/>
      <c r="BU47" s="17"/>
      <c r="BV47" s="17"/>
      <c r="BW47" s="17"/>
      <c r="BX47" s="17"/>
      <c r="BY47" s="17"/>
      <c r="BZ47" s="17"/>
      <c r="CA47" s="17"/>
      <c r="CB47" s="17"/>
      <c r="CC47" s="17"/>
      <c r="CD47" s="17"/>
      <c r="CE47" s="17"/>
      <c r="CF47" s="17"/>
      <c r="CG47" s="17"/>
      <c r="CH47" s="17"/>
      <c r="CI47" s="17"/>
      <c r="CJ47" s="17"/>
      <c r="CK47" s="17"/>
      <c r="CL47" s="17"/>
      <c r="CM47" s="17"/>
    </row>
    <row r="48" ht="16.5" customHeight="1">
      <c r="A48" s="23" t="s">
        <v>475</v>
      </c>
      <c r="B48" s="24" t="n">
        <v>0.5134</v>
      </c>
      <c r="C48" s="24" t="n">
        <v>0.4227</v>
      </c>
      <c r="D48" s="24" t="n">
        <v>0.4963</v>
      </c>
      <c r="E48" s="24" t="n">
        <v>0.5099</v>
      </c>
      <c r="F48" s="24" t="n">
        <v>0.4069</v>
      </c>
      <c r="G48" s="24" t="n">
        <v>0.4119</v>
      </c>
      <c r="H48" s="24" t="n">
        <v>0.4918</v>
      </c>
      <c r="I48" s="24" t="n">
        <v>0.4534</v>
      </c>
      <c r="J48" s="24" t="n">
        <v>0.4576</v>
      </c>
      <c r="K48" s="24" t="n">
        <v>0.503</v>
      </c>
      <c r="L48" s="24" t="n">
        <v>0.5926</v>
      </c>
      <c r="M48" s="26"/>
      <c r="N48" s="23" t="s">
        <v>475</v>
      </c>
      <c r="O48" s="24" t="n">
        <v>0.3335</v>
      </c>
      <c r="P48" s="24" t="n">
        <v>0.2783</v>
      </c>
      <c r="Q48" s="24" t="n">
        <v>0.3023</v>
      </c>
      <c r="R48" s="24" t="n">
        <v>0.3139</v>
      </c>
      <c r="S48" s="24" t="n">
        <v>0.2645</v>
      </c>
      <c r="T48" s="24" t="n">
        <v>0.2652</v>
      </c>
      <c r="U48" s="24" t="n">
        <v>0.3291</v>
      </c>
      <c r="V48" s="24" t="n">
        <v>0.2895</v>
      </c>
      <c r="W48" s="24" t="n">
        <v>0.2829</v>
      </c>
      <c r="X48" s="24" t="n">
        <v>0.299</v>
      </c>
      <c r="Y48" s="24" t="n">
        <v>0.371</v>
      </c>
      <c r="Z48" s="26"/>
      <c r="AA48" s="23" t="s">
        <v>475</v>
      </c>
      <c r="AB48" s="24" t="n">
        <v>0.0241</v>
      </c>
      <c r="AC48" s="24" t="n">
        <v>0.0304</v>
      </c>
      <c r="AD48" s="24" t="n">
        <v>0.0268</v>
      </c>
      <c r="AE48" s="24" t="n">
        <v>0.024</v>
      </c>
      <c r="AF48" s="24" t="n">
        <v>0.0208</v>
      </c>
      <c r="AG48" s="24" t="n">
        <v>0.0245</v>
      </c>
      <c r="AH48" s="24" t="n">
        <v>0.0184</v>
      </c>
      <c r="AI48" s="24" t="n">
        <v>0.0196</v>
      </c>
      <c r="AJ48" s="24" t="n">
        <v>0.0192</v>
      </c>
      <c r="AK48" s="24" t="n">
        <v>0.0162</v>
      </c>
      <c r="AL48" s="24" t="n">
        <v>0.0245</v>
      </c>
      <c r="AM48" s="26"/>
      <c r="AN48" s="23" t="s">
        <v>475</v>
      </c>
      <c r="AO48" s="24" t="n">
        <v>0.0225</v>
      </c>
      <c r="AP48" s="24" t="n">
        <v>0.0259</v>
      </c>
      <c r="AQ48" s="24" t="n">
        <v>0.0237</v>
      </c>
      <c r="AR48" s="24" t="n">
        <v>0.035</v>
      </c>
      <c r="AS48" s="24" t="n">
        <v>0.0251</v>
      </c>
      <c r="AT48" s="24" t="n">
        <v>0.0212</v>
      </c>
      <c r="AU48" s="24" t="n">
        <v>0.0211</v>
      </c>
      <c r="AV48" s="24" t="n">
        <v>0.0182</v>
      </c>
      <c r="AW48" s="24" t="n">
        <v>0.0265</v>
      </c>
      <c r="AX48" s="24" t="n">
        <v>0.0187</v>
      </c>
      <c r="AY48" s="24" t="n">
        <v>0.0316</v>
      </c>
      <c r="AZ48" s="26"/>
      <c r="BA48" s="17"/>
      <c r="BB48" s="17"/>
      <c r="BC48" s="17"/>
      <c r="BD48" s="17"/>
      <c r="BE48" s="17"/>
      <c r="BF48" s="17"/>
      <c r="BG48" s="17"/>
      <c r="BH48" s="17"/>
      <c r="BI48" s="17"/>
      <c r="BJ48" s="17"/>
      <c r="BK48" s="17"/>
      <c r="BL48" s="17"/>
      <c r="BM48" s="17"/>
      <c r="BN48" s="17"/>
      <c r="BO48" s="17"/>
      <c r="BP48" s="17"/>
      <c r="BQ48" s="17"/>
      <c r="BR48" s="17"/>
      <c r="BS48" s="17"/>
      <c r="BT48" s="17"/>
      <c r="BU48" s="17"/>
      <c r="BV48" s="17"/>
      <c r="BW48" s="17"/>
      <c r="BX48" s="17"/>
      <c r="BY48" s="17"/>
      <c r="BZ48" s="17"/>
      <c r="CA48" s="17"/>
      <c r="CB48" s="17"/>
      <c r="CC48" s="17"/>
      <c r="CD48" s="17"/>
      <c r="CE48" s="17"/>
      <c r="CF48" s="17"/>
      <c r="CG48" s="17"/>
      <c r="CH48" s="17"/>
      <c r="CI48" s="17"/>
      <c r="CJ48" s="17"/>
      <c r="CK48" s="17"/>
      <c r="CL48" s="17"/>
      <c r="CM48" s="17"/>
    </row>
    <row r="49" ht="16.5" customHeight="1">
      <c r="A49" s="23" t="s">
        <v>476</v>
      </c>
      <c r="B49" s="24" t="n">
        <v>0.391</v>
      </c>
      <c r="C49" s="24" t="n">
        <v>0.3741</v>
      </c>
      <c r="D49" s="24" t="n">
        <v>0.3797</v>
      </c>
      <c r="E49" s="24" t="n">
        <v>0.3582</v>
      </c>
      <c r="F49" s="24" t="n">
        <v>0.3496</v>
      </c>
      <c r="G49" s="24" t="n">
        <v>0.3296</v>
      </c>
      <c r="H49" s="24" t="n">
        <v>0.3978</v>
      </c>
      <c r="I49" s="24" t="n">
        <v>0.3516</v>
      </c>
      <c r="J49" s="24" t="n">
        <v>0.3872</v>
      </c>
      <c r="K49" s="24" t="n">
        <v>0.4173</v>
      </c>
      <c r="L49" s="24" t="n">
        <v>0.4473</v>
      </c>
      <c r="M49" s="26"/>
      <c r="N49" s="23" t="s">
        <v>476</v>
      </c>
      <c r="O49" s="24" t="n">
        <v>0.2416</v>
      </c>
      <c r="P49" s="24" t="n">
        <v>0.2213</v>
      </c>
      <c r="Q49" s="24" t="n">
        <v>0.2277</v>
      </c>
      <c r="R49" s="24" t="n">
        <v>0.2226</v>
      </c>
      <c r="S49" s="24" t="n">
        <v>0.2044</v>
      </c>
      <c r="T49" s="24" t="n">
        <v>0.2061</v>
      </c>
      <c r="U49" s="24" t="n">
        <v>0.2374</v>
      </c>
      <c r="V49" s="24" t="n">
        <v>0.2071</v>
      </c>
      <c r="W49" s="24" t="n">
        <v>0.2305</v>
      </c>
      <c r="X49" s="24" t="n">
        <v>0.2439</v>
      </c>
      <c r="Y49" s="24" t="n">
        <v>0.2541</v>
      </c>
      <c r="Z49" s="26"/>
      <c r="AA49" s="23" t="s">
        <v>476</v>
      </c>
      <c r="AB49" s="24" t="n">
        <v>0.0285</v>
      </c>
      <c r="AC49" s="24" t="n">
        <v>0.028</v>
      </c>
      <c r="AD49" s="24" t="n">
        <v>0.0139</v>
      </c>
      <c r="AE49" s="24" t="n">
        <v>0.0183</v>
      </c>
      <c r="AF49" s="24" t="n">
        <v>0.0165</v>
      </c>
      <c r="AG49" s="24" t="n">
        <v>0.02</v>
      </c>
      <c r="AH49" s="24" t="n">
        <v>0.0254</v>
      </c>
      <c r="AI49" s="24" t="n">
        <v>0.0162</v>
      </c>
      <c r="AJ49" s="24" t="n">
        <v>0.0301</v>
      </c>
      <c r="AK49" s="24" t="n">
        <v>0.0533</v>
      </c>
      <c r="AL49" s="24" t="n">
        <v>0.0151</v>
      </c>
      <c r="AM49" s="26"/>
      <c r="AN49" s="23" t="s">
        <v>476</v>
      </c>
      <c r="AO49" s="24" t="n">
        <v>0.0143</v>
      </c>
      <c r="AP49" s="24" t="n">
        <v>0.0147</v>
      </c>
      <c r="AQ49" s="24" t="n">
        <v>0.0263</v>
      </c>
      <c r="AR49" s="24" t="n">
        <v>0.0474</v>
      </c>
      <c r="AS49" s="24" t="n">
        <v>0.0177</v>
      </c>
      <c r="AT49" s="24" t="n">
        <v>0.0246</v>
      </c>
      <c r="AU49" s="24" t="n">
        <v>0.0441</v>
      </c>
      <c r="AV49" s="24" t="n">
        <v>0.0258</v>
      </c>
      <c r="AW49" s="24" t="n">
        <v>0.0311</v>
      </c>
      <c r="AX49" s="24" t="n">
        <v>0.0739</v>
      </c>
      <c r="AY49" s="24" t="n">
        <v>0.037</v>
      </c>
      <c r="AZ49" s="26"/>
      <c r="BA49" s="17"/>
      <c r="BB49" s="17"/>
      <c r="BC49" s="17"/>
      <c r="BD49" s="17"/>
      <c r="BE49" s="17"/>
      <c r="BF49" s="17"/>
      <c r="BG49" s="17"/>
      <c r="BH49" s="17"/>
      <c r="BI49" s="17"/>
      <c r="BJ49" s="17"/>
      <c r="BK49" s="17"/>
      <c r="BL49" s="17"/>
      <c r="BM49" s="17"/>
      <c r="BN49" s="17"/>
      <c r="BO49" s="17"/>
      <c r="BP49" s="17"/>
      <c r="BQ49" s="17"/>
      <c r="BR49" s="17"/>
      <c r="BS49" s="17"/>
      <c r="BT49" s="17"/>
      <c r="BU49" s="17"/>
      <c r="BV49" s="17"/>
      <c r="BW49" s="17"/>
      <c r="BX49" s="17"/>
      <c r="BY49" s="17"/>
      <c r="BZ49" s="17"/>
      <c r="CA49" s="17"/>
      <c r="CB49" s="17"/>
      <c r="CC49" s="17"/>
      <c r="CD49" s="17"/>
      <c r="CE49" s="17"/>
      <c r="CF49" s="17"/>
      <c r="CG49" s="17"/>
      <c r="CH49" s="17"/>
      <c r="CI49" s="17"/>
      <c r="CJ49" s="17"/>
      <c r="CK49" s="17"/>
      <c r="CL49" s="17"/>
      <c r="CM49" s="17"/>
    </row>
    <row r="50" ht="16.5" customHeight="1">
      <c r="A50" s="23" t="s">
        <v>477</v>
      </c>
      <c r="B50" s="24" t="n">
        <v>0.127</v>
      </c>
      <c r="C50" s="24" t="n">
        <v>0.1335</v>
      </c>
      <c r="D50" s="24" t="n">
        <v>0.1236</v>
      </c>
      <c r="E50" s="24" t="n">
        <v>0.1134</v>
      </c>
      <c r="F50" s="24" t="n">
        <v>0.0929</v>
      </c>
      <c r="G50" s="24" t="n">
        <v>0.1458</v>
      </c>
      <c r="H50" s="24" t="n">
        <v>0.1237</v>
      </c>
      <c r="I50" s="24" t="n">
        <v>0.0816</v>
      </c>
      <c r="J50" s="24" t="n">
        <v>0.1457</v>
      </c>
      <c r="K50" s="24" t="n">
        <v>0.0951</v>
      </c>
      <c r="L50" s="24" t="n">
        <v>0.1262</v>
      </c>
      <c r="M50" s="26"/>
      <c r="N50" s="23" t="s">
        <v>477</v>
      </c>
      <c r="O50" s="24" t="n">
        <v>0.1155</v>
      </c>
      <c r="P50" s="24" t="n">
        <v>0.1415</v>
      </c>
      <c r="Q50" s="24" t="n">
        <v>0.1305</v>
      </c>
      <c r="R50" s="24" t="n">
        <v>0.1163</v>
      </c>
      <c r="S50" s="24" t="n">
        <v>0.1136</v>
      </c>
      <c r="T50" s="24" t="n">
        <v>0.1233</v>
      </c>
      <c r="U50" s="24" t="n">
        <v>0.1173</v>
      </c>
      <c r="V50" s="24" t="n">
        <v>0.1035</v>
      </c>
      <c r="W50" s="24" t="n">
        <v>0.1157</v>
      </c>
      <c r="X50" s="24" t="n">
        <v>0.1032</v>
      </c>
      <c r="Y50" s="24" t="n">
        <v>0.1363</v>
      </c>
      <c r="Z50" s="26"/>
      <c r="AA50" s="23" t="s">
        <v>477</v>
      </c>
      <c r="AB50" s="24" t="n">
        <v>0.0026</v>
      </c>
      <c r="AC50" s="24" t="n">
        <v>0.0037</v>
      </c>
      <c r="AD50" s="24" t="n">
        <v>0.0031</v>
      </c>
      <c r="AE50" s="24" t="n">
        <v>0.0025</v>
      </c>
      <c r="AF50" s="24" t="n">
        <v>0.0019</v>
      </c>
      <c r="AG50" s="24" t="n">
        <v>0.0027</v>
      </c>
      <c r="AH50" s="24" t="n">
        <v>0.0027</v>
      </c>
      <c r="AI50" s="24" t="n">
        <v>0.0013</v>
      </c>
      <c r="AJ50" s="24" t="n">
        <v>0.002</v>
      </c>
      <c r="AK50" s="24" t="n">
        <v>0.0018</v>
      </c>
      <c r="AL50" s="24" t="n">
        <v>0.0021</v>
      </c>
      <c r="AM50" s="26"/>
      <c r="AN50" s="23" t="s">
        <v>477</v>
      </c>
      <c r="AO50" s="24" t="n">
        <v>0.0022</v>
      </c>
      <c r="AP50" s="24" t="n">
        <v>0.0005</v>
      </c>
      <c r="AQ50" s="24" t="n">
        <v>0.0006</v>
      </c>
      <c r="AR50" s="24" t="n">
        <v>0.0002</v>
      </c>
      <c r="AS50" s="24" t="n">
        <v>0</v>
      </c>
      <c r="AT50" s="24" t="n">
        <v>0.0003</v>
      </c>
      <c r="AU50" s="24" t="n">
        <v>0</v>
      </c>
      <c r="AV50" s="24" t="n">
        <v>0</v>
      </c>
      <c r="AW50" s="24" t="n">
        <v>0.0002</v>
      </c>
      <c r="AX50" s="24" t="n">
        <v>0.0004</v>
      </c>
      <c r="AY50" s="24" t="n">
        <v>0.0002</v>
      </c>
      <c r="AZ50" s="26"/>
      <c r="BA50" s="17"/>
      <c r="BB50" s="17"/>
      <c r="BC50" s="17"/>
      <c r="BD50" s="17"/>
      <c r="BE50" s="17"/>
      <c r="BF50" s="17"/>
      <c r="BG50" s="17"/>
      <c r="BH50" s="17"/>
      <c r="BI50" s="17"/>
      <c r="BJ50" s="17"/>
      <c r="BK50" s="17"/>
      <c r="BL50" s="17"/>
      <c r="BM50" s="17"/>
      <c r="BN50" s="17"/>
      <c r="BO50" s="17"/>
      <c r="BP50" s="17"/>
      <c r="BQ50" s="17"/>
      <c r="BR50" s="17"/>
      <c r="BS50" s="17"/>
      <c r="BT50" s="17"/>
      <c r="BU50" s="17"/>
      <c r="BV50" s="17"/>
      <c r="BW50" s="17"/>
      <c r="BX50" s="17"/>
      <c r="BY50" s="17"/>
      <c r="BZ50" s="17"/>
      <c r="CA50" s="17"/>
      <c r="CB50" s="17"/>
      <c r="CC50" s="17"/>
      <c r="CD50" s="17"/>
      <c r="CE50" s="17"/>
      <c r="CF50" s="17"/>
      <c r="CG50" s="17"/>
      <c r="CH50" s="17"/>
      <c r="CI50" s="17"/>
      <c r="CJ50" s="17"/>
      <c r="CK50" s="17"/>
      <c r="CL50" s="17"/>
      <c r="CM50" s="17"/>
    </row>
    <row r="51" ht="16.5" customHeight="1">
      <c r="A51" s="23" t="s">
        <v>478</v>
      </c>
      <c r="B51" s="24" t="n">
        <v>0.3807</v>
      </c>
      <c r="C51" s="24" t="n">
        <v>0.3809</v>
      </c>
      <c r="D51" s="24" t="n">
        <v>0.3349</v>
      </c>
      <c r="E51" s="24" t="n">
        <v>0.3234</v>
      </c>
      <c r="F51" s="24" t="n">
        <v>0.2898</v>
      </c>
      <c r="G51" s="24" t="n">
        <v>0.2877</v>
      </c>
      <c r="H51" s="24" t="n">
        <v>0.257</v>
      </c>
      <c r="I51" s="24" t="n">
        <v>0.3044</v>
      </c>
      <c r="J51" s="24" t="n">
        <v>0.3304</v>
      </c>
      <c r="K51" s="24" t="n">
        <v>0.4627</v>
      </c>
      <c r="L51" s="24" t="n">
        <v>0.3417</v>
      </c>
      <c r="M51" s="26"/>
      <c r="N51" s="23" t="s">
        <v>478</v>
      </c>
      <c r="O51" s="24" t="n">
        <v>0.4508</v>
      </c>
      <c r="P51" s="24" t="n">
        <v>0.4752</v>
      </c>
      <c r="Q51" s="24" t="n">
        <v>0.4005</v>
      </c>
      <c r="R51" s="24" t="n">
        <v>0.3717</v>
      </c>
      <c r="S51" s="24" t="n">
        <v>0.3722</v>
      </c>
      <c r="T51" s="24" t="n">
        <v>0.3212</v>
      </c>
      <c r="U51" s="24" t="n">
        <v>0.2965</v>
      </c>
      <c r="V51" s="24" t="n">
        <v>0.3861</v>
      </c>
      <c r="W51" s="24" t="n">
        <v>0.3652</v>
      </c>
      <c r="X51" s="24" t="n">
        <v>0.5147</v>
      </c>
      <c r="Y51" s="24" t="n">
        <v>0.4007</v>
      </c>
      <c r="Z51" s="26"/>
      <c r="AA51" s="23" t="s">
        <v>478</v>
      </c>
      <c r="AB51" s="24" t="n">
        <v>0.0052</v>
      </c>
      <c r="AC51" s="24" t="n">
        <v>0.0044</v>
      </c>
      <c r="AD51" s="24" t="n">
        <v>0.0032</v>
      </c>
      <c r="AE51" s="24" t="n">
        <v>0.0019</v>
      </c>
      <c r="AF51" s="24" t="n">
        <v>0.004</v>
      </c>
      <c r="AG51" s="24" t="n">
        <v>0.0045</v>
      </c>
      <c r="AH51" s="24" t="n">
        <v>0.001</v>
      </c>
      <c r="AI51" s="24" t="n">
        <v>0.0017</v>
      </c>
      <c r="AJ51" s="24" t="n">
        <v>0.0037</v>
      </c>
      <c r="AK51" s="24" t="n">
        <v>0.0028</v>
      </c>
      <c r="AL51" s="24" t="n">
        <v>0.0039</v>
      </c>
      <c r="AM51" s="26"/>
      <c r="AN51" s="23" t="s">
        <v>478</v>
      </c>
      <c r="AO51" s="24" t="n">
        <v>0.0054</v>
      </c>
      <c r="AP51" s="24" t="n">
        <v>0.0044</v>
      </c>
      <c r="AQ51" s="24" t="n">
        <v>0.0032</v>
      </c>
      <c r="AR51" s="24" t="n">
        <v>0.0011</v>
      </c>
      <c r="AS51" s="24" t="n">
        <v>0.0021</v>
      </c>
      <c r="AT51" s="24" t="n">
        <v>0.0091</v>
      </c>
      <c r="AU51" s="24" t="n">
        <v>0.0013</v>
      </c>
      <c r="AV51" s="24" t="n">
        <v>0.0027</v>
      </c>
      <c r="AW51" s="24" t="n">
        <v>0.0058</v>
      </c>
      <c r="AX51" s="24" t="n">
        <v>0.0056</v>
      </c>
      <c r="AY51" s="24" t="n">
        <v>0.0093</v>
      </c>
      <c r="AZ51" s="26"/>
      <c r="BA51" s="17"/>
      <c r="BB51" s="17"/>
      <c r="BC51" s="17"/>
      <c r="BD51" s="17"/>
      <c r="BE51" s="17"/>
      <c r="BF51" s="17"/>
      <c r="BG51" s="17"/>
      <c r="BH51" s="17"/>
      <c r="BI51" s="17"/>
      <c r="BJ51" s="17"/>
      <c r="BK51" s="17"/>
      <c r="BL51" s="17"/>
      <c r="BM51" s="17"/>
      <c r="BN51" s="17"/>
      <c r="BO51" s="17"/>
      <c r="BP51" s="17"/>
      <c r="BQ51" s="17"/>
      <c r="BR51" s="17"/>
      <c r="BS51" s="17"/>
      <c r="BT51" s="17"/>
      <c r="BU51" s="17"/>
      <c r="BV51" s="17"/>
      <c r="BW51" s="17"/>
      <c r="BX51" s="17"/>
      <c r="BY51" s="17"/>
      <c r="BZ51" s="17"/>
      <c r="CA51" s="17"/>
      <c r="CB51" s="17"/>
      <c r="CC51" s="17"/>
      <c r="CD51" s="17"/>
      <c r="CE51" s="17"/>
      <c r="CF51" s="17"/>
      <c r="CG51" s="17"/>
      <c r="CH51" s="17"/>
      <c r="CI51" s="17"/>
      <c r="CJ51" s="17"/>
      <c r="CK51" s="17"/>
      <c r="CL51" s="17"/>
      <c r="CM51" s="17"/>
    </row>
    <row r="53" ht="54.75" customHeight="1">
      <c r="A53" s="470" t="s">
        <v>360</v>
      </c>
    </row>
  </sheetData>
  <mergeCells count="7">
    <mergeCell ref="A1:L1"/>
    <mergeCell ref="N1:Y1"/>
    <mergeCell ref="AA1:AL1"/>
    <mergeCell ref="A27:L27"/>
    <mergeCell ref="N27:Y27"/>
    <mergeCell ref="AA27:AL27"/>
    <mergeCell ref="AN27:AY27"/>
  </mergeCells>
  <phoneticPr fontId="1"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sheetViews>
  <sheetFormatPr baseColWidth="10" defaultColWidth="9.9990234375" defaultRowHeight="16.5" customHeight="1"/>
  <sheetData>
    <row r="1" s="69" customFormat="1" ht="60.75" customHeight="1">
      <c r="A1" s="70" t="s">
        <v>498</v>
      </c>
      <c r="B1" s="71" t="s">
        <v>379</v>
      </c>
      <c r="C1" s="71" t="s">
        <v>499</v>
      </c>
      <c r="D1" s="71" t="s">
        <v>400</v>
      </c>
      <c r="E1" s="71" t="s">
        <v>401</v>
      </c>
      <c r="F1" s="71" t="s">
        <v>402</v>
      </c>
      <c r="G1" s="71" t="s">
        <v>500</v>
      </c>
      <c r="H1" s="71" t="s">
        <v>501</v>
      </c>
      <c r="I1" s="71" t="s">
        <v>502</v>
      </c>
      <c r="J1" s="71" t="s">
        <v>503</v>
      </c>
      <c r="K1" s="71" t="s">
        <v>504</v>
      </c>
      <c r="L1" s="71" t="s">
        <v>505</v>
      </c>
      <c r="M1" s="71" t="s">
        <v>506</v>
      </c>
      <c r="N1" s="71" t="s">
        <v>507</v>
      </c>
      <c r="O1" s="71" t="s">
        <v>508</v>
      </c>
      <c r="P1" s="71" t="s">
        <v>509</v>
      </c>
      <c r="Q1" s="71" t="s">
        <v>510</v>
      </c>
      <c r="R1" s="71" t="s">
        <v>511</v>
      </c>
      <c r="S1" s="71" t="s">
        <v>512</v>
      </c>
      <c r="T1" s="71" t="s">
        <v>513</v>
      </c>
      <c r="U1" s="71" t="s">
        <v>514</v>
      </c>
      <c r="V1" s="71" t="s">
        <v>515</v>
      </c>
      <c r="W1" s="71" t="s">
        <v>516</v>
      </c>
      <c r="X1" s="71" t="s">
        <v>517</v>
      </c>
      <c r="Y1" s="71" t="s">
        <v>518</v>
      </c>
      <c r="Z1" s="71" t="s">
        <v>519</v>
      </c>
      <c r="AA1" s="72"/>
    </row>
    <row r="2" ht="16.5" customHeight="1">
      <c r="A2" s="11"/>
      <c r="B2" s="63" t="n">
        <v>45487</v>
      </c>
      <c r="C2" s="64" t="n">
        <v>1064</v>
      </c>
      <c r="D2" s="64" t="n">
        <v>4592</v>
      </c>
      <c r="E2" s="64" t="n">
        <v>3106</v>
      </c>
      <c r="F2" s="65" t="n">
        <v>0.6764</v>
      </c>
      <c r="G2" s="64" t="n">
        <v>322</v>
      </c>
      <c r="H2" s="65" t="n">
        <v>0.1037</v>
      </c>
      <c r="I2" s="64" t="n">
        <v>173</v>
      </c>
      <c r="J2" s="65" t="n">
        <v>0.5373</v>
      </c>
      <c r="K2" s="64" t="n">
        <v>25</v>
      </c>
      <c r="L2" s="65" t="n">
        <v>0.0235</v>
      </c>
      <c r="M2" s="65" t="n">
        <v>0.1445</v>
      </c>
      <c r="N2" s="64" t="n">
        <v>1</v>
      </c>
      <c r="O2" s="65" t="n">
        <v>0.04</v>
      </c>
      <c r="P2" s="64" t="n">
        <v>20</v>
      </c>
      <c r="Q2" s="64" t="n">
        <v>0.8</v>
      </c>
      <c r="R2" s="64" t="n">
        <v>20</v>
      </c>
      <c r="S2" s="64" t="n">
        <v>34</v>
      </c>
      <c r="T2" s="64" t="n">
        <v>5</v>
      </c>
      <c r="U2" s="65" t="n">
        <v>0.1471</v>
      </c>
      <c r="V2" s="64" t="n">
        <v>130</v>
      </c>
      <c r="W2" s="64" t="n">
        <v>3.82</v>
      </c>
      <c r="X2" s="64" t="n">
        <v>26</v>
      </c>
      <c r="Y2" s="64" t="n">
        <v>1</v>
      </c>
      <c r="Z2" s="65" t="n">
        <v>0.2</v>
      </c>
      <c r="AA2" s="17"/>
    </row>
    <row r="3" ht="16.5" customHeight="1">
      <c r="A3" s="11"/>
      <c r="B3" s="63" t="n">
        <v>45486</v>
      </c>
      <c r="C3" s="64" t="n">
        <v>1267</v>
      </c>
      <c r="D3" s="64" t="n">
        <v>4821</v>
      </c>
      <c r="E3" s="64" t="n">
        <v>3325</v>
      </c>
      <c r="F3" s="65" t="n">
        <v>0.6897</v>
      </c>
      <c r="G3" s="64" t="n">
        <v>356</v>
      </c>
      <c r="H3" s="65" t="n">
        <v>0.1071</v>
      </c>
      <c r="I3" s="64" t="n">
        <v>200</v>
      </c>
      <c r="J3" s="65" t="n">
        <v>0.5618</v>
      </c>
      <c r="K3" s="64" t="n">
        <v>14</v>
      </c>
      <c r="L3" s="65" t="n">
        <v>0.011</v>
      </c>
      <c r="M3" s="65" t="n">
        <v>0.07</v>
      </c>
      <c r="N3" s="64" t="n">
        <v>2</v>
      </c>
      <c r="O3" s="65" t="n">
        <v>0.1429</v>
      </c>
      <c r="P3" s="64" t="n">
        <v>40</v>
      </c>
      <c r="Q3" s="64" t="n">
        <v>2.86</v>
      </c>
      <c r="R3" s="64" t="n">
        <v>20</v>
      </c>
      <c r="S3" s="64" t="n">
        <v>25</v>
      </c>
      <c r="T3" s="64" t="n">
        <v>3</v>
      </c>
      <c r="U3" s="65" t="n">
        <v>0.12</v>
      </c>
      <c r="V3" s="64" t="n">
        <v>120</v>
      </c>
      <c r="W3" s="64" t="n">
        <v>4.8</v>
      </c>
      <c r="X3" s="64" t="n">
        <v>40</v>
      </c>
      <c r="Y3" s="64" t="n">
        <v>0</v>
      </c>
      <c r="Z3" s="65" t="n">
        <v>0</v>
      </c>
      <c r="AA3" s="17"/>
    </row>
    <row r="4" ht="16.5" customHeight="1">
      <c r="A4" s="11"/>
      <c r="B4" s="63" t="n">
        <v>45485</v>
      </c>
      <c r="C4" s="64" t="n">
        <v>1522</v>
      </c>
      <c r="D4" s="64" t="n">
        <v>5229</v>
      </c>
      <c r="E4" s="64" t="n">
        <v>3473</v>
      </c>
      <c r="F4" s="65" t="n">
        <v>0.6642</v>
      </c>
      <c r="G4" s="64" t="n">
        <v>399</v>
      </c>
      <c r="H4" s="65" t="n">
        <v>0.1149</v>
      </c>
      <c r="I4" s="64" t="n">
        <v>236</v>
      </c>
      <c r="J4" s="65" t="n">
        <v>0.5915</v>
      </c>
      <c r="K4" s="64" t="n">
        <v>30</v>
      </c>
      <c r="L4" s="65" t="n">
        <v>0.0197</v>
      </c>
      <c r="M4" s="65" t="n">
        <v>0.1271</v>
      </c>
      <c r="N4" s="64" t="n">
        <v>3</v>
      </c>
      <c r="O4" s="65" t="n">
        <v>0.1</v>
      </c>
      <c r="P4" s="64" t="n">
        <v>60</v>
      </c>
      <c r="Q4" s="64" t="n">
        <v>2</v>
      </c>
      <c r="R4" s="64" t="n">
        <v>20</v>
      </c>
      <c r="S4" s="64" t="n">
        <v>38</v>
      </c>
      <c r="T4" s="64" t="n">
        <v>5</v>
      </c>
      <c r="U4" s="65" t="n">
        <v>0.1316</v>
      </c>
      <c r="V4" s="64" t="n">
        <v>180</v>
      </c>
      <c r="W4" s="64" t="n">
        <v>4.74</v>
      </c>
      <c r="X4" s="64" t="n">
        <v>36</v>
      </c>
      <c r="Y4" s="64" t="n">
        <v>1</v>
      </c>
      <c r="Z4" s="65" t="n">
        <v>0.2</v>
      </c>
      <c r="AA4" s="17"/>
    </row>
    <row r="5" ht="16.5" customHeight="1">
      <c r="A5" s="11"/>
      <c r="B5" s="63" t="n">
        <v>45484</v>
      </c>
      <c r="C5" s="64" t="n">
        <v>2122</v>
      </c>
      <c r="D5" s="64" t="n">
        <v>5900</v>
      </c>
      <c r="E5" s="64" t="n">
        <v>3948</v>
      </c>
      <c r="F5" s="65" t="n">
        <v>0.6692</v>
      </c>
      <c r="G5" s="64" t="n">
        <v>455</v>
      </c>
      <c r="H5" s="65" t="n">
        <v>0.1152</v>
      </c>
      <c r="I5" s="64" t="n">
        <v>272</v>
      </c>
      <c r="J5" s="65" t="n">
        <v>0.5978</v>
      </c>
      <c r="K5" s="64" t="n">
        <v>22</v>
      </c>
      <c r="L5" s="65" t="n">
        <v>0.0104</v>
      </c>
      <c r="M5" s="65" t="n">
        <v>0.0809</v>
      </c>
      <c r="N5" s="64" t="n">
        <v>2</v>
      </c>
      <c r="O5" s="65" t="n">
        <v>0.0909</v>
      </c>
      <c r="P5" s="64" t="n">
        <v>40</v>
      </c>
      <c r="Q5" s="64" t="n">
        <v>1.82</v>
      </c>
      <c r="R5" s="64" t="n">
        <v>20</v>
      </c>
      <c r="S5" s="64" t="n">
        <v>27</v>
      </c>
      <c r="T5" s="64" t="n">
        <v>4</v>
      </c>
      <c r="U5" s="65" t="n">
        <v>0.1481</v>
      </c>
      <c r="V5" s="64" t="n">
        <v>80</v>
      </c>
      <c r="W5" s="64" t="n">
        <v>2.96</v>
      </c>
      <c r="X5" s="64" t="n">
        <v>20</v>
      </c>
      <c r="Y5" s="64" t="n">
        <v>0</v>
      </c>
      <c r="Z5" s="65" t="n">
        <v>0</v>
      </c>
      <c r="AA5" s="17"/>
    </row>
    <row r="6" ht="16.5" customHeight="1">
      <c r="A6" s="11"/>
      <c r="B6" s="63" t="n">
        <v>45483</v>
      </c>
      <c r="C6" s="64" t="n">
        <v>3075</v>
      </c>
      <c r="D6" s="64" t="n">
        <v>6890</v>
      </c>
      <c r="E6" s="64" t="n">
        <v>4118</v>
      </c>
      <c r="F6" s="65" t="n">
        <v>0.5977</v>
      </c>
      <c r="G6" s="64" t="n">
        <v>557</v>
      </c>
      <c r="H6" s="65" t="n">
        <v>0.1353</v>
      </c>
      <c r="I6" s="64" t="n">
        <v>342</v>
      </c>
      <c r="J6" s="65" t="n">
        <v>0.614</v>
      </c>
      <c r="K6" s="64" t="n">
        <v>39</v>
      </c>
      <c r="L6" s="65" t="n">
        <v>0.0127</v>
      </c>
      <c r="M6" s="65" t="n">
        <v>0.114</v>
      </c>
      <c r="N6" s="64" t="n">
        <v>11</v>
      </c>
      <c r="O6" s="65" t="n">
        <v>0.2821</v>
      </c>
      <c r="P6" s="64" t="n">
        <v>410</v>
      </c>
      <c r="Q6" s="64" t="n">
        <v>10.51</v>
      </c>
      <c r="R6" s="64" t="n">
        <v>37.27</v>
      </c>
      <c r="S6" s="64" t="n">
        <v>35</v>
      </c>
      <c r="T6" s="64" t="n">
        <v>11</v>
      </c>
      <c r="U6" s="65" t="n">
        <v>0.3143</v>
      </c>
      <c r="V6" s="64" t="n">
        <v>410</v>
      </c>
      <c r="W6" s="64" t="n">
        <v>11.71</v>
      </c>
      <c r="X6" s="64" t="n">
        <v>37.27</v>
      </c>
      <c r="Y6" s="64" t="n">
        <v>0</v>
      </c>
      <c r="Z6" s="65" t="n">
        <v>0</v>
      </c>
      <c r="AA6" s="17"/>
    </row>
    <row r="7" ht="16.5" customHeight="1">
      <c r="A7" s="11"/>
      <c r="B7" s="63" t="n">
        <v>45482</v>
      </c>
      <c r="C7" s="64" t="n">
        <v>3191</v>
      </c>
      <c r="D7" s="64" t="n">
        <v>7116</v>
      </c>
      <c r="E7" s="64" t="n">
        <v>2989</v>
      </c>
      <c r="F7" s="65" t="n">
        <v>0.42</v>
      </c>
      <c r="G7" s="64" t="n">
        <v>424</v>
      </c>
      <c r="H7" s="65" t="n">
        <v>0.1419</v>
      </c>
      <c r="I7" s="64" t="n">
        <v>215</v>
      </c>
      <c r="J7" s="65" t="n">
        <v>0.5071</v>
      </c>
      <c r="K7" s="64" t="n">
        <v>16</v>
      </c>
      <c r="L7" s="65" t="n">
        <v>0.005</v>
      </c>
      <c r="M7" s="65" t="n">
        <v>0.0744</v>
      </c>
      <c r="N7" s="64" t="n">
        <v>2</v>
      </c>
      <c r="O7" s="65" t="n">
        <v>0.125</v>
      </c>
      <c r="P7" s="64" t="n">
        <v>40</v>
      </c>
      <c r="Q7" s="64" t="n">
        <v>2.5</v>
      </c>
      <c r="R7" s="64" t="n">
        <v>20</v>
      </c>
      <c r="S7" s="64" t="n">
        <v>15</v>
      </c>
      <c r="T7" s="64" t="n">
        <v>2</v>
      </c>
      <c r="U7" s="65" t="n">
        <v>0.1333</v>
      </c>
      <c r="V7" s="64" t="n">
        <v>40</v>
      </c>
      <c r="W7" s="64" t="n">
        <v>2.67</v>
      </c>
      <c r="X7" s="64" t="n">
        <v>20</v>
      </c>
      <c r="Y7" s="64" t="n">
        <v>0</v>
      </c>
      <c r="Z7" s="65" t="n">
        <v>0</v>
      </c>
      <c r="AA7" s="17"/>
    </row>
    <row r="8" s="69" customFormat="1" ht="60.75" customHeight="1">
      <c r="A8" s="61"/>
      <c r="B8" s="71" t="s">
        <v>379</v>
      </c>
      <c r="C8" s="70" t="s">
        <v>520</v>
      </c>
      <c r="D8" s="71" t="s">
        <v>521</v>
      </c>
      <c r="E8" s="71" t="s">
        <v>522</v>
      </c>
      <c r="F8" s="71" t="s">
        <v>523</v>
      </c>
      <c r="G8" s="71" t="s">
        <v>524</v>
      </c>
      <c r="H8" s="71" t="s">
        <v>525</v>
      </c>
      <c r="I8" s="71" t="s">
        <v>526</v>
      </c>
      <c r="J8" s="71" t="s">
        <v>527</v>
      </c>
      <c r="K8" s="71" t="s">
        <v>528</v>
      </c>
      <c r="L8" s="71" t="s">
        <v>529</v>
      </c>
      <c r="M8" s="71" t="s">
        <v>530</v>
      </c>
      <c r="N8" s="71" t="s">
        <v>531</v>
      </c>
      <c r="O8" s="71" t="s">
        <v>532</v>
      </c>
      <c r="P8" s="71" t="s">
        <v>533</v>
      </c>
      <c r="Q8" s="71" t="s">
        <v>534</v>
      </c>
      <c r="R8" s="71" t="s">
        <v>535</v>
      </c>
      <c r="S8" s="71" t="s">
        <v>536</v>
      </c>
      <c r="T8" s="71" t="s">
        <v>537</v>
      </c>
      <c r="U8" s="71" t="s">
        <v>538</v>
      </c>
      <c r="V8" s="71" t="s">
        <v>539</v>
      </c>
      <c r="W8" s="71" t="s">
        <v>540</v>
      </c>
      <c r="X8" s="71" t="s">
        <v>541</v>
      </c>
      <c r="Y8" s="71" t="s">
        <v>542</v>
      </c>
      <c r="Z8" s="71" t="s">
        <v>543</v>
      </c>
      <c r="AA8" s="73"/>
    </row>
    <row r="9" ht="16.5" customHeight="1">
      <c r="A9" s="11"/>
      <c r="B9" s="63" t="n">
        <v>45487</v>
      </c>
      <c r="C9" s="11"/>
      <c r="D9" s="64" t="n">
        <v>21</v>
      </c>
      <c r="E9" s="65" t="n">
        <v>0.1615</v>
      </c>
      <c r="F9" s="64" t="n">
        <v>1</v>
      </c>
      <c r="G9" s="65" t="n">
        <v>0.2</v>
      </c>
      <c r="H9" s="64" t="n">
        <v>20</v>
      </c>
      <c r="I9" s="64" t="n">
        <v>20</v>
      </c>
      <c r="J9" s="64" t="n">
        <v>1</v>
      </c>
      <c r="K9" s="65" t="n">
        <v>0.04</v>
      </c>
      <c r="L9" s="64" t="n">
        <v>20</v>
      </c>
      <c r="M9" s="64" t="n">
        <v>0.8</v>
      </c>
      <c r="N9" s="64" t="n">
        <v>20</v>
      </c>
      <c r="O9" s="64" t="n">
        <v>0</v>
      </c>
      <c r="P9" s="65" t="n">
        <v>0</v>
      </c>
      <c r="Q9" s="64" t="n">
        <v>0</v>
      </c>
      <c r="R9" s="65" t="n">
        <v>0</v>
      </c>
      <c r="S9" s="64" t="n">
        <v>23</v>
      </c>
      <c r="T9" s="65" t="n">
        <v>0.005</v>
      </c>
      <c r="U9" s="64" t="n">
        <v>5</v>
      </c>
      <c r="V9" s="65" t="n">
        <v>0.2174</v>
      </c>
      <c r="W9" s="64" t="n">
        <v>0</v>
      </c>
      <c r="X9" s="64" t="n">
        <v>0</v>
      </c>
      <c r="Y9" s="64" t="n">
        <v>109</v>
      </c>
      <c r="Z9" s="64" t="n">
        <v>21.8</v>
      </c>
      <c r="AA9" s="66"/>
    </row>
    <row r="10" ht="16.5" customHeight="1">
      <c r="A10" s="11"/>
      <c r="B10" s="63" t="n">
        <v>45486</v>
      </c>
      <c r="C10" s="11"/>
      <c r="D10" s="64" t="n">
        <v>0</v>
      </c>
      <c r="E10" s="65" t="n">
        <v>0</v>
      </c>
      <c r="F10" s="64" t="n">
        <v>1</v>
      </c>
      <c r="G10" s="65" t="n">
        <v>0.3333</v>
      </c>
      <c r="H10" s="64" t="n">
        <v>80</v>
      </c>
      <c r="I10" s="64" t="n">
        <v>80</v>
      </c>
      <c r="J10" s="64" t="n">
        <v>2</v>
      </c>
      <c r="K10" s="65" t="n">
        <v>0.1429</v>
      </c>
      <c r="L10" s="64" t="n">
        <v>40</v>
      </c>
      <c r="M10" s="64" t="n">
        <v>2.86</v>
      </c>
      <c r="N10" s="64" t="n">
        <v>20</v>
      </c>
      <c r="O10" s="64" t="n">
        <v>0</v>
      </c>
      <c r="P10" s="65" t="n">
        <v>0</v>
      </c>
      <c r="Q10" s="64" t="n">
        <v>0</v>
      </c>
      <c r="R10" s="65" t="n">
        <v>0</v>
      </c>
      <c r="S10" s="64" t="n">
        <v>13</v>
      </c>
      <c r="T10" s="65" t="n">
        <v>0.0027</v>
      </c>
      <c r="U10" s="64" t="n">
        <v>3</v>
      </c>
      <c r="V10" s="65" t="n">
        <v>0.2308</v>
      </c>
      <c r="W10" s="64" t="n">
        <v>2</v>
      </c>
      <c r="X10" s="64" t="n">
        <v>221</v>
      </c>
      <c r="Y10" s="64" t="n">
        <v>-101</v>
      </c>
      <c r="Z10" s="64" t="n">
        <v>-33.67</v>
      </c>
      <c r="AA10" s="66"/>
    </row>
    <row r="11" ht="16.5" customHeight="1">
      <c r="A11" s="11"/>
      <c r="B11" s="63" t="n">
        <v>45485</v>
      </c>
      <c r="C11" s="11"/>
      <c r="D11" s="64" t="n">
        <v>100</v>
      </c>
      <c r="E11" s="65" t="n">
        <v>0.5556</v>
      </c>
      <c r="F11" s="64" t="n">
        <v>1</v>
      </c>
      <c r="G11" s="65" t="n">
        <v>0.2</v>
      </c>
      <c r="H11" s="64" t="n">
        <v>80</v>
      </c>
      <c r="I11" s="64" t="n">
        <v>80</v>
      </c>
      <c r="J11" s="64" t="n">
        <v>3</v>
      </c>
      <c r="K11" s="65" t="n">
        <v>0.1</v>
      </c>
      <c r="L11" s="64" t="n">
        <v>60</v>
      </c>
      <c r="M11" s="64" t="n">
        <v>2</v>
      </c>
      <c r="N11" s="64" t="n">
        <v>20</v>
      </c>
      <c r="O11" s="64" t="n">
        <v>0</v>
      </c>
      <c r="P11" s="65" t="n">
        <v>0</v>
      </c>
      <c r="Q11" s="64" t="n">
        <v>0</v>
      </c>
      <c r="R11" s="65" t="n">
        <v>0</v>
      </c>
      <c r="S11" s="64" t="n">
        <v>28</v>
      </c>
      <c r="T11" s="65" t="n">
        <v>0.0054</v>
      </c>
      <c r="U11" s="64" t="n">
        <v>5</v>
      </c>
      <c r="V11" s="65" t="n">
        <v>0.1786</v>
      </c>
      <c r="W11" s="64" t="n">
        <v>0</v>
      </c>
      <c r="X11" s="64" t="n">
        <v>0</v>
      </c>
      <c r="Y11" s="64" t="n">
        <v>80</v>
      </c>
      <c r="Z11" s="64" t="n">
        <v>16</v>
      </c>
      <c r="AA11" s="66"/>
    </row>
    <row r="12" ht="16.5" customHeight="1">
      <c r="A12" s="11"/>
      <c r="B12" s="63" t="n">
        <v>45484</v>
      </c>
      <c r="C12" s="11"/>
      <c r="D12" s="64" t="n">
        <v>0</v>
      </c>
      <c r="E12" s="65" t="n">
        <v>0</v>
      </c>
      <c r="F12" s="64" t="n">
        <v>2</v>
      </c>
      <c r="G12" s="65" t="n">
        <v>0.5</v>
      </c>
      <c r="H12" s="64" t="n">
        <v>40</v>
      </c>
      <c r="I12" s="64" t="n">
        <v>20</v>
      </c>
      <c r="J12" s="64" t="n">
        <v>3</v>
      </c>
      <c r="K12" s="65" t="n">
        <v>0.1364</v>
      </c>
      <c r="L12" s="64" t="n">
        <v>60</v>
      </c>
      <c r="M12" s="64" t="n">
        <v>2.73</v>
      </c>
      <c r="N12" s="64" t="n">
        <v>20</v>
      </c>
      <c r="O12" s="64" t="n">
        <v>0</v>
      </c>
      <c r="P12" s="65" t="n">
        <v>0</v>
      </c>
      <c r="Q12" s="64" t="n">
        <v>0</v>
      </c>
      <c r="R12" s="65" t="n">
        <v>0</v>
      </c>
      <c r="S12" s="64" t="n">
        <v>21</v>
      </c>
      <c r="T12" s="65" t="n">
        <v>0.0036</v>
      </c>
      <c r="U12" s="64" t="n">
        <v>4</v>
      </c>
      <c r="V12" s="65" t="n">
        <v>0.1905</v>
      </c>
      <c r="W12" s="64" t="n">
        <v>1</v>
      </c>
      <c r="X12" s="64" t="n">
        <v>50</v>
      </c>
      <c r="Y12" s="64" t="n">
        <v>30</v>
      </c>
      <c r="Z12" s="64" t="n">
        <v>7.5</v>
      </c>
      <c r="AA12" s="66"/>
    </row>
    <row r="13" ht="16.5" customHeight="1">
      <c r="A13" s="11"/>
      <c r="B13" s="63" t="n">
        <v>45483</v>
      </c>
      <c r="C13" s="11"/>
      <c r="D13" s="64" t="n">
        <v>0</v>
      </c>
      <c r="E13" s="65" t="n">
        <v>0</v>
      </c>
      <c r="F13" s="64" t="n">
        <v>4</v>
      </c>
      <c r="G13" s="65" t="n">
        <v>0.3636</v>
      </c>
      <c r="H13" s="64" t="n">
        <v>160</v>
      </c>
      <c r="I13" s="64" t="n">
        <v>40</v>
      </c>
      <c r="J13" s="64" t="n">
        <v>14</v>
      </c>
      <c r="K13" s="65" t="n">
        <v>0.359</v>
      </c>
      <c r="L13" s="64" t="n">
        <v>720</v>
      </c>
      <c r="M13" s="64" t="n">
        <v>18.46</v>
      </c>
      <c r="N13" s="64" t="n">
        <v>51.43</v>
      </c>
      <c r="O13" s="64" t="n">
        <v>1</v>
      </c>
      <c r="P13" s="65" t="n">
        <v>0.0714</v>
      </c>
      <c r="Q13" s="64" t="n">
        <v>121</v>
      </c>
      <c r="R13" s="65" t="n">
        <v>0.0014</v>
      </c>
      <c r="S13" s="64" t="n">
        <v>35</v>
      </c>
      <c r="T13" s="65" t="n">
        <v>0.0051</v>
      </c>
      <c r="U13" s="64" t="n">
        <v>10</v>
      </c>
      <c r="V13" s="65" t="n">
        <v>0.2857</v>
      </c>
      <c r="W13" s="64" t="n">
        <v>3</v>
      </c>
      <c r="X13" s="64" t="n">
        <v>251</v>
      </c>
      <c r="Y13" s="64" t="n">
        <v>159</v>
      </c>
      <c r="Z13" s="64" t="n">
        <v>15.9</v>
      </c>
      <c r="AA13" s="66"/>
    </row>
    <row r="14" ht="16.5" customHeight="1">
      <c r="A14" s="11"/>
      <c r="B14" s="63" t="n">
        <v>45482</v>
      </c>
      <c r="C14" s="11"/>
      <c r="D14" s="64" t="n">
        <v>0</v>
      </c>
      <c r="E14" s="65" t="n">
        <v>0</v>
      </c>
      <c r="F14" s="64" t="n">
        <v>0</v>
      </c>
      <c r="G14" s="65" t="n">
        <v>0</v>
      </c>
      <c r="H14" s="64" t="n">
        <v>0</v>
      </c>
      <c r="I14" s="64" t="n">
        <v>0</v>
      </c>
      <c r="J14" s="64" t="n">
        <v>3</v>
      </c>
      <c r="K14" s="65" t="n">
        <v>0.1875</v>
      </c>
      <c r="L14" s="64" t="n">
        <v>60</v>
      </c>
      <c r="M14" s="64" t="n">
        <v>3.75</v>
      </c>
      <c r="N14" s="64" t="n">
        <v>20</v>
      </c>
      <c r="O14" s="64" t="n">
        <v>0</v>
      </c>
      <c r="P14" s="65" t="n">
        <v>0</v>
      </c>
      <c r="Q14" s="64" t="n">
        <v>0</v>
      </c>
      <c r="R14" s="65" t="n">
        <v>0</v>
      </c>
      <c r="S14" s="64" t="n">
        <v>12</v>
      </c>
      <c r="T14" s="65" t="n">
        <v>0.0017</v>
      </c>
      <c r="U14" s="64" t="n">
        <v>2</v>
      </c>
      <c r="V14" s="65" t="n">
        <v>0.1667</v>
      </c>
      <c r="W14" s="64" t="n">
        <v>0</v>
      </c>
      <c r="X14" s="64" t="n">
        <v>0</v>
      </c>
      <c r="Y14" s="64" t="n">
        <v>40</v>
      </c>
      <c r="Z14" s="64" t="n">
        <v>20</v>
      </c>
      <c r="AA14" s="66"/>
    </row>
    <row r="15" ht="16.5" customHeight="1">
      <c r="A15" s="53"/>
      <c r="B15" s="67"/>
      <c r="C15" s="67"/>
      <c r="D15" s="67"/>
      <c r="E15" s="67"/>
      <c r="F15" s="67"/>
      <c r="G15" s="67"/>
      <c r="H15" s="67"/>
      <c r="I15" s="67"/>
      <c r="J15" s="67"/>
      <c r="K15" s="67"/>
      <c r="L15" s="67"/>
      <c r="M15" s="67"/>
      <c r="N15" s="67"/>
      <c r="O15" s="67"/>
      <c r="P15" s="67"/>
      <c r="Q15" s="67"/>
      <c r="R15" s="67"/>
      <c r="S15" s="67"/>
      <c r="T15" s="67"/>
      <c r="U15" s="67"/>
      <c r="V15" s="67"/>
      <c r="W15" s="67"/>
      <c r="X15" s="67"/>
      <c r="Y15" s="67"/>
      <c r="Z15" s="67"/>
      <c r="AA15" s="17"/>
    </row>
    <row r="16" s="69" customFormat="1" ht="60.75" customHeight="1">
      <c r="A16" s="70" t="s">
        <v>544</v>
      </c>
      <c r="B16" s="71" t="s">
        <v>379</v>
      </c>
      <c r="C16" s="71" t="s">
        <v>499</v>
      </c>
      <c r="D16" s="71" t="s">
        <v>400</v>
      </c>
      <c r="E16" s="71" t="s">
        <v>401</v>
      </c>
      <c r="F16" s="71" t="s">
        <v>402</v>
      </c>
      <c r="G16" s="71" t="s">
        <v>403</v>
      </c>
      <c r="H16" s="71" t="s">
        <v>404</v>
      </c>
      <c r="I16" s="71" t="s">
        <v>405</v>
      </c>
      <c r="J16" s="71" t="s">
        <v>406</v>
      </c>
      <c r="K16" s="71" t="s">
        <v>407</v>
      </c>
      <c r="L16" s="71" t="s">
        <v>545</v>
      </c>
      <c r="M16" s="71" t="s">
        <v>408</v>
      </c>
      <c r="N16" s="71" t="s">
        <v>409</v>
      </c>
      <c r="O16" s="71" t="s">
        <v>410</v>
      </c>
      <c r="P16" s="71" t="s">
        <v>546</v>
      </c>
      <c r="Q16" s="71" t="s">
        <v>547</v>
      </c>
      <c r="R16" s="71" t="s">
        <v>548</v>
      </c>
      <c r="S16" s="71" t="s">
        <v>549</v>
      </c>
      <c r="T16" s="71" t="s">
        <v>550</v>
      </c>
      <c r="U16" s="71" t="s">
        <v>551</v>
      </c>
      <c r="V16" s="71" t="s">
        <v>552</v>
      </c>
      <c r="W16" s="71" t="s">
        <v>553</v>
      </c>
      <c r="X16" s="71" t="s">
        <v>554</v>
      </c>
      <c r="Y16" s="71" t="s">
        <v>555</v>
      </c>
      <c r="Z16" s="71" t="s">
        <v>556</v>
      </c>
      <c r="AA16" s="72"/>
    </row>
    <row r="17" ht="16.5" customHeight="1">
      <c r="A17" s="11"/>
      <c r="B17" s="63" t="n">
        <v>45487</v>
      </c>
      <c r="C17" s="64" t="n">
        <v>1064</v>
      </c>
      <c r="D17" s="64" t="n">
        <v>4592</v>
      </c>
      <c r="E17" s="64" t="n">
        <v>3106</v>
      </c>
      <c r="F17" s="65" t="n">
        <v>0.6764</v>
      </c>
      <c r="G17" s="64" t="n">
        <v>190</v>
      </c>
      <c r="H17" s="65" t="n">
        <v>0.0612</v>
      </c>
      <c r="I17" s="64" t="n">
        <v>157</v>
      </c>
      <c r="J17" s="65" t="n">
        <v>0.8263</v>
      </c>
      <c r="K17" s="64" t="n">
        <v>112</v>
      </c>
      <c r="L17" s="65" t="n">
        <v>0.1053</v>
      </c>
      <c r="M17" s="65" t="n">
        <v>0.7134</v>
      </c>
      <c r="N17" s="64" t="n">
        <v>18</v>
      </c>
      <c r="O17" s="65" t="n">
        <v>0.1607</v>
      </c>
      <c r="P17" s="64" t="n">
        <v>590</v>
      </c>
      <c r="Q17" s="64" t="n">
        <v>5.27</v>
      </c>
      <c r="R17" s="64" t="n">
        <v>32.78</v>
      </c>
      <c r="S17" s="64" t="n">
        <v>200</v>
      </c>
      <c r="T17" s="64" t="n">
        <v>28</v>
      </c>
      <c r="U17" s="65" t="n">
        <v>0.14</v>
      </c>
      <c r="V17" s="64" t="n">
        <v>1030</v>
      </c>
      <c r="W17" s="64" t="n">
        <v>5.15</v>
      </c>
      <c r="X17" s="64" t="n">
        <v>36.79</v>
      </c>
      <c r="Y17" s="64" t="n">
        <v>3</v>
      </c>
      <c r="Z17" s="65" t="n">
        <v>0.1071</v>
      </c>
      <c r="AA17" s="17"/>
    </row>
    <row r="18" ht="16.5" customHeight="1">
      <c r="A18" s="11"/>
      <c r="B18" s="63" t="n">
        <v>45486</v>
      </c>
      <c r="C18" s="64" t="n">
        <v>1267</v>
      </c>
      <c r="D18" s="64" t="n">
        <v>4821</v>
      </c>
      <c r="E18" s="64" t="n">
        <v>3325</v>
      </c>
      <c r="F18" s="65" t="n">
        <v>0.6897</v>
      </c>
      <c r="G18" s="64" t="n">
        <v>182</v>
      </c>
      <c r="H18" s="65" t="n">
        <v>0.0547</v>
      </c>
      <c r="I18" s="64" t="n">
        <v>150</v>
      </c>
      <c r="J18" s="65" t="n">
        <v>0.8242</v>
      </c>
      <c r="K18" s="64" t="n">
        <v>119</v>
      </c>
      <c r="L18" s="65" t="n">
        <v>0.0939</v>
      </c>
      <c r="M18" s="65" t="n">
        <v>0.7933</v>
      </c>
      <c r="N18" s="64" t="n">
        <v>16</v>
      </c>
      <c r="O18" s="65" t="n">
        <v>0.1345</v>
      </c>
      <c r="P18" s="64" t="n">
        <v>510</v>
      </c>
      <c r="Q18" s="64" t="n">
        <v>4.29</v>
      </c>
      <c r="R18" s="64" t="n">
        <v>31.88</v>
      </c>
      <c r="S18" s="64" t="n">
        <v>204</v>
      </c>
      <c r="T18" s="64" t="n">
        <v>24</v>
      </c>
      <c r="U18" s="65" t="n">
        <v>0.1176</v>
      </c>
      <c r="V18" s="64" t="n">
        <v>980</v>
      </c>
      <c r="W18" s="64" t="n">
        <v>4.8</v>
      </c>
      <c r="X18" s="64" t="n">
        <v>40.83</v>
      </c>
      <c r="Y18" s="64" t="n">
        <v>4</v>
      </c>
      <c r="Z18" s="65" t="n">
        <v>0.1667</v>
      </c>
      <c r="AA18" s="17"/>
    </row>
    <row r="19" ht="16.5" customHeight="1">
      <c r="A19" s="11"/>
      <c r="B19" s="63" t="n">
        <v>45485</v>
      </c>
      <c r="C19" s="64" t="n">
        <v>1522</v>
      </c>
      <c r="D19" s="64" t="n">
        <v>5229</v>
      </c>
      <c r="E19" s="64" t="n">
        <v>3473</v>
      </c>
      <c r="F19" s="65" t="n">
        <v>0.6642</v>
      </c>
      <c r="G19" s="64" t="n">
        <v>233</v>
      </c>
      <c r="H19" s="65" t="n">
        <v>0.0671</v>
      </c>
      <c r="I19" s="64" t="n">
        <v>189</v>
      </c>
      <c r="J19" s="65" t="n">
        <v>0.8112</v>
      </c>
      <c r="K19" s="64" t="n">
        <v>155</v>
      </c>
      <c r="L19" s="65" t="n">
        <v>0.1018</v>
      </c>
      <c r="M19" s="65" t="n">
        <v>0.8201</v>
      </c>
      <c r="N19" s="64" t="n">
        <v>19</v>
      </c>
      <c r="O19" s="65" t="n">
        <v>0.1226</v>
      </c>
      <c r="P19" s="64" t="n">
        <v>540</v>
      </c>
      <c r="Q19" s="64" t="n">
        <v>3.48</v>
      </c>
      <c r="R19" s="64" t="n">
        <v>28.42</v>
      </c>
      <c r="S19" s="64" t="n">
        <v>251</v>
      </c>
      <c r="T19" s="64" t="n">
        <v>33</v>
      </c>
      <c r="U19" s="65" t="n">
        <v>0.1315</v>
      </c>
      <c r="V19" s="64" t="n">
        <v>915</v>
      </c>
      <c r="W19" s="64" t="n">
        <v>3.65</v>
      </c>
      <c r="X19" s="64" t="n">
        <v>27.73</v>
      </c>
      <c r="Y19" s="64" t="n">
        <v>1</v>
      </c>
      <c r="Z19" s="65" t="n">
        <v>0.0303</v>
      </c>
      <c r="AA19" s="17"/>
    </row>
    <row r="20" ht="16.5" customHeight="1">
      <c r="A20" s="11"/>
      <c r="B20" s="63" t="n">
        <v>45484</v>
      </c>
      <c r="C20" s="64" t="n">
        <v>2122</v>
      </c>
      <c r="D20" s="64" t="n">
        <v>5900</v>
      </c>
      <c r="E20" s="64" t="n">
        <v>3948</v>
      </c>
      <c r="F20" s="65" t="n">
        <v>0.6692</v>
      </c>
      <c r="G20" s="64" t="n">
        <v>261</v>
      </c>
      <c r="H20" s="65" t="n">
        <v>0.0661</v>
      </c>
      <c r="I20" s="64" t="n">
        <v>220</v>
      </c>
      <c r="J20" s="65" t="n">
        <v>0.8429</v>
      </c>
      <c r="K20" s="64" t="n">
        <v>174</v>
      </c>
      <c r="L20" s="65" t="n">
        <v>0.082</v>
      </c>
      <c r="M20" s="65" t="n">
        <v>0.7909</v>
      </c>
      <c r="N20" s="64" t="n">
        <v>28</v>
      </c>
      <c r="O20" s="65" t="n">
        <v>0.1609</v>
      </c>
      <c r="P20" s="64" t="n">
        <v>780</v>
      </c>
      <c r="Q20" s="64" t="n">
        <v>4.48</v>
      </c>
      <c r="R20" s="64" t="n">
        <v>27.86</v>
      </c>
      <c r="S20" s="64" t="n">
        <v>239</v>
      </c>
      <c r="T20" s="64" t="n">
        <v>39</v>
      </c>
      <c r="U20" s="65" t="n">
        <v>0.1632</v>
      </c>
      <c r="V20" s="64" t="n">
        <v>1070</v>
      </c>
      <c r="W20" s="64" t="n">
        <v>4.48</v>
      </c>
      <c r="X20" s="64" t="n">
        <v>27.44</v>
      </c>
      <c r="Y20" s="64" t="n">
        <v>1</v>
      </c>
      <c r="Z20" s="65" t="n">
        <v>0.0256</v>
      </c>
      <c r="AA20" s="17"/>
    </row>
    <row r="21" ht="16.5" customHeight="1">
      <c r="A21" s="11"/>
      <c r="B21" s="63" t="n">
        <v>45483</v>
      </c>
      <c r="C21" s="64" t="n">
        <v>3075</v>
      </c>
      <c r="D21" s="64" t="n">
        <v>6890</v>
      </c>
      <c r="E21" s="64" t="n">
        <v>4118</v>
      </c>
      <c r="F21" s="65" t="n">
        <v>0.5977</v>
      </c>
      <c r="G21" s="64" t="n">
        <v>317</v>
      </c>
      <c r="H21" s="65" t="n">
        <v>0.077</v>
      </c>
      <c r="I21" s="64" t="n">
        <v>263</v>
      </c>
      <c r="J21" s="65" t="n">
        <v>0.8297</v>
      </c>
      <c r="K21" s="64" t="n">
        <v>176</v>
      </c>
      <c r="L21" s="65" t="n">
        <v>0.0572</v>
      </c>
      <c r="M21" s="65" t="n">
        <v>0.6692</v>
      </c>
      <c r="N21" s="64" t="n">
        <v>34</v>
      </c>
      <c r="O21" s="65" t="n">
        <v>0.1932</v>
      </c>
      <c r="P21" s="64" t="n">
        <v>1120</v>
      </c>
      <c r="Q21" s="64" t="n">
        <v>6.36</v>
      </c>
      <c r="R21" s="64" t="n">
        <v>32.94</v>
      </c>
      <c r="S21" s="64" t="n">
        <v>193</v>
      </c>
      <c r="T21" s="64" t="n">
        <v>37</v>
      </c>
      <c r="U21" s="65" t="n">
        <v>0.1917</v>
      </c>
      <c r="V21" s="64" t="n">
        <v>1180</v>
      </c>
      <c r="W21" s="64" t="n">
        <v>6.11</v>
      </c>
      <c r="X21" s="64" t="n">
        <v>31.89</v>
      </c>
      <c r="Y21" s="64" t="n">
        <v>2</v>
      </c>
      <c r="Z21" s="65" t="n">
        <v>0.0541</v>
      </c>
      <c r="AA21" s="17"/>
    </row>
    <row r="22" ht="16.5" customHeight="1">
      <c r="A22" s="11"/>
      <c r="B22" s="63" t="n">
        <v>45482</v>
      </c>
      <c r="C22" s="64" t="n">
        <v>3191</v>
      </c>
      <c r="D22" s="64" t="n">
        <v>7116</v>
      </c>
      <c r="E22" s="64" t="n">
        <v>2989</v>
      </c>
      <c r="F22" s="65" t="n">
        <v>0.42</v>
      </c>
      <c r="G22" s="64" t="n">
        <v>211</v>
      </c>
      <c r="H22" s="65" t="n">
        <v>0.0706</v>
      </c>
      <c r="I22" s="64" t="n">
        <v>176</v>
      </c>
      <c r="J22" s="65" t="n">
        <v>0.8341</v>
      </c>
      <c r="K22" s="64" t="n">
        <v>108</v>
      </c>
      <c r="L22" s="65" t="n">
        <v>0.0338</v>
      </c>
      <c r="M22" s="65" t="n">
        <v>0.6136</v>
      </c>
      <c r="N22" s="64" t="n">
        <v>11</v>
      </c>
      <c r="O22" s="65" t="n">
        <v>0.1019</v>
      </c>
      <c r="P22" s="64" t="n">
        <v>260</v>
      </c>
      <c r="Q22" s="64" t="n">
        <v>2.41</v>
      </c>
      <c r="R22" s="64" t="n">
        <v>23.64</v>
      </c>
      <c r="S22" s="64" t="n">
        <v>106</v>
      </c>
      <c r="T22" s="64" t="n">
        <v>11</v>
      </c>
      <c r="U22" s="65" t="n">
        <v>0.1038</v>
      </c>
      <c r="V22" s="64" t="n">
        <v>260</v>
      </c>
      <c r="W22" s="64" t="n">
        <v>2.45</v>
      </c>
      <c r="X22" s="64" t="n">
        <v>23.64</v>
      </c>
      <c r="Y22" s="64" t="n">
        <v>0</v>
      </c>
      <c r="Z22" s="65" t="n">
        <v>0</v>
      </c>
      <c r="AA22" s="17"/>
    </row>
    <row r="23" s="69" customFormat="1" ht="60.75" customHeight="1">
      <c r="A23" s="61"/>
      <c r="B23" s="71" t="s">
        <v>379</v>
      </c>
      <c r="C23" s="70" t="s">
        <v>520</v>
      </c>
      <c r="D23" s="71" t="s">
        <v>557</v>
      </c>
      <c r="E23" s="71" t="s">
        <v>558</v>
      </c>
      <c r="F23" s="71" t="s">
        <v>559</v>
      </c>
      <c r="G23" s="71" t="s">
        <v>560</v>
      </c>
      <c r="H23" s="71" t="s">
        <v>561</v>
      </c>
      <c r="I23" s="71" t="s">
        <v>562</v>
      </c>
      <c r="J23" s="71" t="s">
        <v>563</v>
      </c>
      <c r="K23" s="71" t="s">
        <v>564</v>
      </c>
      <c r="L23" s="71" t="s">
        <v>565</v>
      </c>
      <c r="M23" s="71" t="s">
        <v>566</v>
      </c>
      <c r="N23" s="71" t="s">
        <v>567</v>
      </c>
      <c r="O23" s="71" t="s">
        <v>568</v>
      </c>
      <c r="P23" s="71" t="s">
        <v>569</v>
      </c>
      <c r="Q23" s="71" t="s">
        <v>570</v>
      </c>
      <c r="R23" s="71" t="s">
        <v>571</v>
      </c>
      <c r="S23" s="71" t="s">
        <v>572</v>
      </c>
      <c r="T23" s="71" t="s">
        <v>573</v>
      </c>
      <c r="U23" s="71" t="s">
        <v>574</v>
      </c>
      <c r="V23" s="71" t="s">
        <v>575</v>
      </c>
      <c r="W23" s="71" t="s">
        <v>540</v>
      </c>
      <c r="X23" s="71" t="s">
        <v>541</v>
      </c>
      <c r="Y23" s="71" t="s">
        <v>576</v>
      </c>
      <c r="Z23" s="71" t="s">
        <v>577</v>
      </c>
      <c r="AA23" s="74"/>
    </row>
    <row r="24" ht="16.5" customHeight="1">
      <c r="A24" s="11"/>
      <c r="B24" s="63" t="n">
        <v>45487</v>
      </c>
      <c r="C24" s="11"/>
      <c r="D24" s="64" t="n">
        <v>186</v>
      </c>
      <c r="E24" s="65" t="n">
        <v>0.1806</v>
      </c>
      <c r="F24" s="64" t="n">
        <v>12</v>
      </c>
      <c r="G24" s="65" t="n">
        <v>0.4286</v>
      </c>
      <c r="H24" s="64" t="n">
        <v>540</v>
      </c>
      <c r="I24" s="64" t="n">
        <v>45</v>
      </c>
      <c r="J24" s="64" t="n">
        <v>19</v>
      </c>
      <c r="K24" s="65" t="n">
        <v>0.1696</v>
      </c>
      <c r="L24" s="64" t="n">
        <v>610</v>
      </c>
      <c r="M24" s="64" t="n">
        <v>5.45</v>
      </c>
      <c r="N24" s="64" t="n">
        <v>32.11</v>
      </c>
      <c r="O24" s="64" t="n">
        <v>0</v>
      </c>
      <c r="P24" s="65" t="n">
        <v>0</v>
      </c>
      <c r="Q24" s="64" t="n">
        <v>0</v>
      </c>
      <c r="R24" s="65" t="n">
        <v>0</v>
      </c>
      <c r="S24" s="64" t="n">
        <v>80</v>
      </c>
      <c r="T24" s="65" t="n">
        <v>0.0174</v>
      </c>
      <c r="U24" s="64" t="n">
        <v>27</v>
      </c>
      <c r="V24" s="65" t="n">
        <v>0.3375</v>
      </c>
      <c r="W24" s="64" t="n">
        <v>0</v>
      </c>
      <c r="X24" s="64" t="n">
        <v>0</v>
      </c>
      <c r="Y24" s="64" t="n">
        <v>844</v>
      </c>
      <c r="Z24" s="64" t="n">
        <v>31.26</v>
      </c>
      <c r="AA24" s="68"/>
    </row>
    <row r="25" ht="16.5" customHeight="1">
      <c r="A25" s="11"/>
      <c r="B25" s="63" t="n">
        <v>45486</v>
      </c>
      <c r="C25" s="11"/>
      <c r="D25" s="64" t="n">
        <v>260</v>
      </c>
      <c r="E25" s="65" t="n">
        <v>0.2653</v>
      </c>
      <c r="F25" s="64" t="n">
        <v>8</v>
      </c>
      <c r="G25" s="65" t="n">
        <v>0.3333</v>
      </c>
      <c r="H25" s="64" t="n">
        <v>500</v>
      </c>
      <c r="I25" s="64" t="n">
        <v>62.5</v>
      </c>
      <c r="J25" s="64" t="n">
        <v>16</v>
      </c>
      <c r="K25" s="65" t="n">
        <v>0.1345</v>
      </c>
      <c r="L25" s="64" t="n">
        <v>550</v>
      </c>
      <c r="M25" s="64" t="n">
        <v>4.62</v>
      </c>
      <c r="N25" s="64" t="n">
        <v>34.38</v>
      </c>
      <c r="O25" s="64" t="n">
        <v>1</v>
      </c>
      <c r="P25" s="65" t="n">
        <v>0.0625</v>
      </c>
      <c r="Q25" s="64" t="n">
        <v>186</v>
      </c>
      <c r="R25" s="65" t="n">
        <v>0.0018</v>
      </c>
      <c r="S25" s="64" t="n">
        <v>83</v>
      </c>
      <c r="T25" s="65" t="n">
        <v>0.0172</v>
      </c>
      <c r="U25" s="64" t="n">
        <v>23</v>
      </c>
      <c r="V25" s="65" t="n">
        <v>0.2771</v>
      </c>
      <c r="W25" s="64" t="n">
        <v>1</v>
      </c>
      <c r="X25" s="64" t="n">
        <v>400</v>
      </c>
      <c r="Y25" s="64" t="n">
        <v>320</v>
      </c>
      <c r="Z25" s="64" t="n">
        <v>13.91</v>
      </c>
      <c r="AA25" s="68"/>
    </row>
    <row r="26" ht="16.5" customHeight="1">
      <c r="A26" s="11"/>
      <c r="B26" s="63" t="n">
        <v>45485</v>
      </c>
      <c r="C26" s="11"/>
      <c r="D26" s="64" t="n">
        <v>100</v>
      </c>
      <c r="E26" s="65" t="n">
        <v>0.1093</v>
      </c>
      <c r="F26" s="64" t="n">
        <v>10</v>
      </c>
      <c r="G26" s="65" t="n">
        <v>0.303</v>
      </c>
      <c r="H26" s="64" t="n">
        <v>305</v>
      </c>
      <c r="I26" s="64" t="n">
        <v>30.5</v>
      </c>
      <c r="J26" s="64" t="n">
        <v>21</v>
      </c>
      <c r="K26" s="65" t="n">
        <v>0.1355</v>
      </c>
      <c r="L26" s="64" t="n">
        <v>600</v>
      </c>
      <c r="M26" s="64" t="n">
        <v>3.87</v>
      </c>
      <c r="N26" s="64" t="n">
        <v>28.57</v>
      </c>
      <c r="O26" s="64" t="n">
        <v>1</v>
      </c>
      <c r="P26" s="65" t="n">
        <v>0.0476</v>
      </c>
      <c r="Q26" s="64" t="n">
        <v>200</v>
      </c>
      <c r="R26" s="65" t="n">
        <v>0.0017</v>
      </c>
      <c r="S26" s="64" t="n">
        <v>92</v>
      </c>
      <c r="T26" s="65" t="n">
        <v>0.0176</v>
      </c>
      <c r="U26" s="64" t="n">
        <v>31</v>
      </c>
      <c r="V26" s="65" t="n">
        <v>0.337</v>
      </c>
      <c r="W26" s="64" t="n">
        <v>0</v>
      </c>
      <c r="X26" s="64" t="n">
        <v>0</v>
      </c>
      <c r="Y26" s="64" t="n">
        <v>815</v>
      </c>
      <c r="Z26" s="64" t="n">
        <v>26.29</v>
      </c>
      <c r="AA26" s="68"/>
    </row>
    <row r="27" ht="16.5" customHeight="1">
      <c r="A27" s="11"/>
      <c r="B27" s="63" t="n">
        <v>45484</v>
      </c>
      <c r="C27" s="11"/>
      <c r="D27" s="64" t="n">
        <v>200</v>
      </c>
      <c r="E27" s="65" t="n">
        <v>0.1869</v>
      </c>
      <c r="F27" s="64" t="n">
        <v>9</v>
      </c>
      <c r="G27" s="65" t="n">
        <v>0.2308</v>
      </c>
      <c r="H27" s="64" t="n">
        <v>270</v>
      </c>
      <c r="I27" s="64" t="n">
        <v>30</v>
      </c>
      <c r="J27" s="64" t="n">
        <v>35</v>
      </c>
      <c r="K27" s="65" t="n">
        <v>0.2011</v>
      </c>
      <c r="L27" s="64" t="n">
        <v>1085</v>
      </c>
      <c r="M27" s="64" t="n">
        <v>6.24</v>
      </c>
      <c r="N27" s="64" t="n">
        <v>31</v>
      </c>
      <c r="O27" s="64" t="n">
        <v>1</v>
      </c>
      <c r="P27" s="65" t="n">
        <v>0.0286</v>
      </c>
      <c r="Q27" s="64" t="n">
        <v>200</v>
      </c>
      <c r="R27" s="65" t="n">
        <v>0.0009</v>
      </c>
      <c r="S27" s="64" t="n">
        <v>113</v>
      </c>
      <c r="T27" s="65" t="n">
        <v>0.0192</v>
      </c>
      <c r="U27" s="64" t="n">
        <v>34</v>
      </c>
      <c r="V27" s="65" t="n">
        <v>0.3009</v>
      </c>
      <c r="W27" s="64" t="n">
        <v>1</v>
      </c>
      <c r="X27" s="64" t="n">
        <v>50</v>
      </c>
      <c r="Y27" s="64" t="n">
        <v>820</v>
      </c>
      <c r="Z27" s="64" t="n">
        <v>24.12</v>
      </c>
      <c r="AA27" s="68"/>
    </row>
    <row r="28" ht="16.5" customHeight="1">
      <c r="A28" s="11"/>
      <c r="B28" s="63" t="n">
        <v>45483</v>
      </c>
      <c r="C28" s="11"/>
      <c r="D28" s="64" t="n">
        <v>290</v>
      </c>
      <c r="E28" s="65" t="n">
        <v>0.2458</v>
      </c>
      <c r="F28" s="64" t="n">
        <v>6</v>
      </c>
      <c r="G28" s="65" t="n">
        <v>0.1622</v>
      </c>
      <c r="H28" s="64" t="n">
        <v>240</v>
      </c>
      <c r="I28" s="64" t="n">
        <v>40</v>
      </c>
      <c r="J28" s="64" t="n">
        <v>43</v>
      </c>
      <c r="K28" s="65" t="n">
        <v>0.2443</v>
      </c>
      <c r="L28" s="64" t="n">
        <v>1870</v>
      </c>
      <c r="M28" s="64" t="n">
        <v>10.63</v>
      </c>
      <c r="N28" s="64" t="n">
        <v>43.49</v>
      </c>
      <c r="O28" s="64" t="n">
        <v>4</v>
      </c>
      <c r="P28" s="65" t="n">
        <v>0.093</v>
      </c>
      <c r="Q28" s="64" t="n">
        <v>410</v>
      </c>
      <c r="R28" s="65" t="n">
        <v>0.0021</v>
      </c>
      <c r="S28" s="64" t="n">
        <v>113</v>
      </c>
      <c r="T28" s="65" t="n">
        <v>0.0164</v>
      </c>
      <c r="U28" s="64" t="n">
        <v>28</v>
      </c>
      <c r="V28" s="65" t="n">
        <v>0.2478</v>
      </c>
      <c r="W28" s="64" t="n">
        <v>1</v>
      </c>
      <c r="X28" s="64" t="n">
        <v>204</v>
      </c>
      <c r="Y28" s="64" t="n">
        <v>686</v>
      </c>
      <c r="Z28" s="64" t="n">
        <v>24.5</v>
      </c>
      <c r="AA28" s="68"/>
    </row>
    <row r="29" ht="16.5" customHeight="1">
      <c r="A29" s="11"/>
      <c r="B29" s="63" t="n">
        <v>45482</v>
      </c>
      <c r="C29" s="11"/>
      <c r="D29" s="64" t="n">
        <v>0</v>
      </c>
      <c r="E29" s="65" t="n">
        <v>0</v>
      </c>
      <c r="F29" s="64" t="n">
        <v>2</v>
      </c>
      <c r="G29" s="65" t="n">
        <v>0.1818</v>
      </c>
      <c r="H29" s="64" t="n">
        <v>40</v>
      </c>
      <c r="I29" s="64" t="n">
        <v>20</v>
      </c>
      <c r="J29" s="64" t="n">
        <v>16</v>
      </c>
      <c r="K29" s="65" t="n">
        <v>0.1481</v>
      </c>
      <c r="L29" s="64" t="n">
        <v>1060</v>
      </c>
      <c r="M29" s="64" t="n">
        <v>9.81</v>
      </c>
      <c r="N29" s="64" t="n">
        <v>66.25</v>
      </c>
      <c r="O29" s="64" t="n">
        <v>1</v>
      </c>
      <c r="P29" s="65" t="n">
        <v>0.0625</v>
      </c>
      <c r="Q29" s="64" t="n">
        <v>40</v>
      </c>
      <c r="R29" s="65" t="n">
        <v>0.0009</v>
      </c>
      <c r="S29" s="64" t="n">
        <v>77</v>
      </c>
      <c r="T29" s="65" t="n">
        <v>0.0108</v>
      </c>
      <c r="U29" s="64" t="n">
        <v>11</v>
      </c>
      <c r="V29" s="65" t="n">
        <v>0.1429</v>
      </c>
      <c r="W29" s="64" t="n">
        <v>0</v>
      </c>
      <c r="X29" s="64" t="n">
        <v>0</v>
      </c>
      <c r="Y29" s="64" t="n">
        <v>260</v>
      </c>
      <c r="Z29" s="64" t="n">
        <v>23.64</v>
      </c>
      <c r="AA29" s="68"/>
    </row>
    <row r="30" ht="16.5" customHeight="1">
      <c r="A30" s="17"/>
      <c r="B30" s="17"/>
      <c r="C30" s="17"/>
      <c r="D30" s="17"/>
      <c r="E30" s="17"/>
      <c r="F30" s="17"/>
      <c r="G30" s="17"/>
      <c r="H30" s="17"/>
      <c r="I30" s="17"/>
      <c r="J30" s="17"/>
      <c r="K30" s="17"/>
      <c r="L30" s="17"/>
      <c r="M30" s="17"/>
      <c r="N30" s="17"/>
      <c r="O30" s="17"/>
      <c r="P30" s="17"/>
      <c r="Q30" s="17"/>
      <c r="R30" s="17"/>
      <c r="S30" s="17"/>
      <c r="T30" s="17"/>
      <c r="U30" s="17"/>
      <c r="V30" s="17"/>
      <c r="W30" s="17"/>
      <c r="X30" s="17"/>
      <c r="Y30" s="17"/>
      <c r="Z30" s="68"/>
      <c r="AA30" s="68"/>
    </row>
    <row r="31" ht="41.25" customHeight="1">
      <c r="A31" s="471" t="s">
        <v>358</v>
      </c>
    </row>
  </sheetData>
  <mergeCells count="4">
    <mergeCell ref="A1:A14"/>
    <mergeCell ref="C8:C14"/>
    <mergeCell ref="A16:A29"/>
    <mergeCell ref="C23:C29"/>
  </mergeCells>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DingTalk</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DingTalk</dc:creator>
  <cp:lastModifiedBy>DingTalk</cp:lastModifiedBy>
  <dcterms:created xsi:type="dcterms:W3CDTF">2006-09-16T00:00:00Z</dcterms:created>
  <dcterms:modified xsi:type="dcterms:W3CDTF">2025-04-03T10:58:13Z</dcterms:modified>
</cp:coreProperties>
</file>